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ovakova06\Desktop\INVESTICE\Investice 2015\ČŠI Praha - Rekonstrukce a zateplení střechy\Výkaz výměr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 01  výkaz výměr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 výkaz výměr Pol'!$A$1:$Q$584</definedName>
    <definedName name="_xlnm.Print_Area" localSheetId="0">Stavba!$A$1:$I$80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Stavba!$B$1:$I$36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12" l="1"/>
  <c r="G576" i="12" l="1"/>
  <c r="G503" i="12"/>
  <c r="G431" i="12"/>
  <c r="G430" i="12"/>
  <c r="G429" i="12"/>
  <c r="G274" i="12"/>
  <c r="G49" i="12"/>
  <c r="G38" i="12"/>
  <c r="G575" i="12" l="1"/>
  <c r="G574" i="12"/>
  <c r="G573" i="12"/>
  <c r="G572" i="12"/>
  <c r="G571" i="12"/>
  <c r="G570" i="12"/>
  <c r="G569" i="12"/>
  <c r="G568" i="12"/>
  <c r="G567" i="12"/>
  <c r="G566" i="12"/>
  <c r="G564" i="12"/>
  <c r="G563" i="12"/>
  <c r="G562" i="12"/>
  <c r="G561" i="12"/>
  <c r="G560" i="12"/>
  <c r="G559" i="12"/>
  <c r="G558" i="12"/>
  <c r="G557" i="12"/>
  <c r="G556" i="12"/>
  <c r="G555" i="12"/>
  <c r="G554" i="12"/>
  <c r="G553" i="12"/>
  <c r="G552" i="12"/>
  <c r="G549" i="12"/>
  <c r="G548" i="12"/>
  <c r="G547" i="12"/>
  <c r="G546" i="12"/>
  <c r="G545" i="12"/>
  <c r="G544" i="12"/>
  <c r="G543" i="12"/>
  <c r="G539" i="12"/>
  <c r="G535" i="12"/>
  <c r="G534" i="12"/>
  <c r="G533" i="12"/>
  <c r="G532" i="12"/>
  <c r="G531" i="12"/>
  <c r="G530" i="12"/>
  <c r="G529" i="12"/>
  <c r="G528" i="12"/>
  <c r="G527" i="12"/>
  <c r="G526" i="12"/>
  <c r="G525" i="12"/>
  <c r="G524" i="12"/>
  <c r="G523" i="12"/>
  <c r="G522" i="12"/>
  <c r="G514" i="12"/>
  <c r="G505" i="12"/>
  <c r="G484" i="12"/>
  <c r="G422" i="12"/>
  <c r="G369" i="12"/>
  <c r="G368" i="12"/>
  <c r="G367" i="12"/>
  <c r="G366" i="12"/>
  <c r="G365" i="12"/>
  <c r="G364" i="12"/>
  <c r="G363" i="12"/>
  <c r="G362" i="12"/>
  <c r="G361" i="12"/>
  <c r="G360" i="12"/>
  <c r="G207" i="12"/>
  <c r="G212" i="12"/>
  <c r="G161" i="12"/>
  <c r="G160" i="12"/>
  <c r="G29" i="12"/>
  <c r="G28" i="12"/>
  <c r="G19" i="12"/>
  <c r="G16" i="12"/>
  <c r="G13" i="12"/>
  <c r="G8" i="12"/>
  <c r="G370" i="12" l="1"/>
  <c r="I69" i="1" s="1"/>
  <c r="G550" i="12"/>
  <c r="I78" i="1" s="1"/>
  <c r="G536" i="12"/>
  <c r="I76" i="1" s="1"/>
  <c r="G577" i="12"/>
  <c r="G14" i="12"/>
  <c r="I51" i="1" s="1"/>
  <c r="G30" i="12"/>
  <c r="I52" i="1" s="1"/>
  <c r="K351" i="12"/>
  <c r="I351" i="12"/>
  <c r="G351" i="12"/>
  <c r="M351" i="12" s="1"/>
  <c r="K350" i="12"/>
  <c r="I350" i="12"/>
  <c r="G350" i="12"/>
  <c r="M350" i="12" s="1"/>
  <c r="M349" i="12"/>
  <c r="K349" i="12"/>
  <c r="I349" i="12"/>
  <c r="G349" i="12"/>
  <c r="K402" i="12"/>
  <c r="I402" i="12"/>
  <c r="G402" i="12"/>
  <c r="M402" i="12" s="1"/>
  <c r="K401" i="12"/>
  <c r="I401" i="12"/>
  <c r="G401" i="12"/>
  <c r="M401" i="12" s="1"/>
  <c r="K400" i="12"/>
  <c r="I400" i="12"/>
  <c r="G400" i="12"/>
  <c r="M400" i="12" s="1"/>
  <c r="K399" i="12"/>
  <c r="I399" i="12"/>
  <c r="G399" i="12"/>
  <c r="M399" i="12" s="1"/>
  <c r="K398" i="12"/>
  <c r="I398" i="12"/>
  <c r="G398" i="12"/>
  <c r="M398" i="12" s="1"/>
  <c r="K397" i="12"/>
  <c r="I397" i="12"/>
  <c r="G397" i="12"/>
  <c r="M397" i="12" s="1"/>
  <c r="K396" i="12"/>
  <c r="I396" i="12"/>
  <c r="G396" i="12"/>
  <c r="M396" i="12" s="1"/>
  <c r="K395" i="12"/>
  <c r="I395" i="12"/>
  <c r="G395" i="12"/>
  <c r="M395" i="12" s="1"/>
  <c r="K394" i="12"/>
  <c r="I394" i="12"/>
  <c r="G394" i="12"/>
  <c r="M394" i="12" s="1"/>
  <c r="K393" i="12"/>
  <c r="I393" i="12"/>
  <c r="G393" i="12"/>
  <c r="M393" i="12" s="1"/>
  <c r="K392" i="12"/>
  <c r="I392" i="12"/>
  <c r="G392" i="12"/>
  <c r="M392" i="12" s="1"/>
  <c r="K391" i="12"/>
  <c r="I391" i="12"/>
  <c r="G391" i="12"/>
  <c r="M391" i="12" s="1"/>
  <c r="K390" i="12"/>
  <c r="I390" i="12"/>
  <c r="G390" i="12"/>
  <c r="M390" i="12" s="1"/>
  <c r="K389" i="12"/>
  <c r="I389" i="12"/>
  <c r="G389" i="12"/>
  <c r="M389" i="12" s="1"/>
  <c r="K388" i="12"/>
  <c r="I388" i="12"/>
  <c r="G388" i="12"/>
  <c r="M388" i="12" s="1"/>
  <c r="K387" i="12"/>
  <c r="I387" i="12"/>
  <c r="G387" i="12"/>
  <c r="M387" i="12" s="1"/>
  <c r="K386" i="12"/>
  <c r="I386" i="12"/>
  <c r="G386" i="12"/>
  <c r="M386" i="12" s="1"/>
  <c r="K385" i="12"/>
  <c r="I385" i="12"/>
  <c r="G385" i="12"/>
  <c r="M385" i="12" s="1"/>
  <c r="K384" i="12"/>
  <c r="I384" i="12"/>
  <c r="G384" i="12"/>
  <c r="M384" i="12" s="1"/>
  <c r="K383" i="12"/>
  <c r="I383" i="12"/>
  <c r="G383" i="12"/>
  <c r="M383" i="12" s="1"/>
  <c r="K382" i="12"/>
  <c r="I382" i="12"/>
  <c r="G382" i="12"/>
  <c r="M382" i="12" s="1"/>
  <c r="K381" i="12"/>
  <c r="I381" i="12"/>
  <c r="G381" i="12"/>
  <c r="M381" i="12" s="1"/>
  <c r="K380" i="12"/>
  <c r="I380" i="12"/>
  <c r="G380" i="12"/>
  <c r="M380" i="12" s="1"/>
  <c r="K379" i="12"/>
  <c r="I379" i="12"/>
  <c r="G379" i="12"/>
  <c r="M379" i="12" s="1"/>
  <c r="K378" i="12"/>
  <c r="I378" i="12"/>
  <c r="G378" i="12"/>
  <c r="M378" i="12" s="1"/>
  <c r="K377" i="12"/>
  <c r="I377" i="12"/>
  <c r="G377" i="12"/>
  <c r="M377" i="12" s="1"/>
  <c r="K376" i="12"/>
  <c r="I376" i="12"/>
  <c r="G376" i="12"/>
  <c r="M376" i="12" s="1"/>
  <c r="K375" i="12"/>
  <c r="I375" i="12"/>
  <c r="G375" i="12"/>
  <c r="M375" i="12" s="1"/>
  <c r="K374" i="12"/>
  <c r="I374" i="12"/>
  <c r="G374" i="12"/>
  <c r="M374" i="12" s="1"/>
  <c r="K373" i="12"/>
  <c r="I373" i="12"/>
  <c r="G373" i="12"/>
  <c r="M373" i="12" s="1"/>
  <c r="K372" i="12"/>
  <c r="I372" i="12"/>
  <c r="G372" i="12"/>
  <c r="M551" i="12"/>
  <c r="K551" i="12"/>
  <c r="I551" i="12"/>
  <c r="K199" i="12"/>
  <c r="I199" i="12"/>
  <c r="G199" i="12"/>
  <c r="M199" i="12" s="1"/>
  <c r="K198" i="12"/>
  <c r="I198" i="12"/>
  <c r="G198" i="12"/>
  <c r="M198" i="12" s="1"/>
  <c r="K197" i="12"/>
  <c r="I197" i="12"/>
  <c r="G197" i="12"/>
  <c r="M197" i="12" s="1"/>
  <c r="K196" i="12"/>
  <c r="I196" i="12"/>
  <c r="G196" i="12"/>
  <c r="M196" i="12" s="1"/>
  <c r="K195" i="12"/>
  <c r="I195" i="12"/>
  <c r="G195" i="12"/>
  <c r="M195" i="12" s="1"/>
  <c r="K60" i="12"/>
  <c r="I60" i="12"/>
  <c r="G60" i="12"/>
  <c r="M60" i="12" s="1"/>
  <c r="K59" i="12"/>
  <c r="I59" i="12"/>
  <c r="G59" i="12"/>
  <c r="M59" i="12" s="1"/>
  <c r="K58" i="12"/>
  <c r="I58" i="12"/>
  <c r="G58" i="12"/>
  <c r="M58" i="12" s="1"/>
  <c r="K57" i="12"/>
  <c r="I57" i="12"/>
  <c r="G57" i="12"/>
  <c r="M57" i="12" s="1"/>
  <c r="K56" i="12"/>
  <c r="I56" i="12"/>
  <c r="G56" i="12"/>
  <c r="M56" i="12" s="1"/>
  <c r="K55" i="12"/>
  <c r="I55" i="12"/>
  <c r="G55" i="12"/>
  <c r="M55" i="12" s="1"/>
  <c r="K54" i="12"/>
  <c r="I54" i="12"/>
  <c r="G54" i="12"/>
  <c r="M54" i="12" s="1"/>
  <c r="K53" i="12"/>
  <c r="I53" i="12"/>
  <c r="G53" i="12"/>
  <c r="M53" i="12" s="1"/>
  <c r="K52" i="12"/>
  <c r="I52" i="12"/>
  <c r="G52" i="12"/>
  <c r="M52" i="12" s="1"/>
  <c r="M16" i="12"/>
  <c r="I16" i="12"/>
  <c r="K16" i="12"/>
  <c r="K147" i="12"/>
  <c r="I147" i="12"/>
  <c r="G147" i="12"/>
  <c r="M147" i="12" s="1"/>
  <c r="K29" i="12"/>
  <c r="I29" i="12"/>
  <c r="M29" i="12"/>
  <c r="K28" i="12"/>
  <c r="I28" i="12"/>
  <c r="M28" i="12"/>
  <c r="K27" i="12"/>
  <c r="I27" i="12"/>
  <c r="M27" i="12"/>
  <c r="K22" i="12"/>
  <c r="I22" i="12"/>
  <c r="M22" i="12"/>
  <c r="K20" i="12"/>
  <c r="I20" i="12"/>
  <c r="M20" i="12"/>
  <c r="I79" i="1" l="1"/>
  <c r="M372" i="12"/>
  <c r="G473" i="12"/>
  <c r="M473" i="12" s="1"/>
  <c r="I473" i="12"/>
  <c r="K473" i="12"/>
  <c r="G474" i="12"/>
  <c r="M474" i="12" s="1"/>
  <c r="I474" i="12"/>
  <c r="K474" i="12"/>
  <c r="G475" i="12"/>
  <c r="M475" i="12" s="1"/>
  <c r="I475" i="12"/>
  <c r="K475" i="12"/>
  <c r="K472" i="12"/>
  <c r="I472" i="12"/>
  <c r="G472" i="12"/>
  <c r="M472" i="12" s="1"/>
  <c r="K469" i="12"/>
  <c r="I469" i="12"/>
  <c r="G469" i="12"/>
  <c r="M469" i="12" s="1"/>
  <c r="K468" i="12"/>
  <c r="I468" i="12"/>
  <c r="G468" i="12"/>
  <c r="K446" i="12"/>
  <c r="I446" i="12"/>
  <c r="G446" i="12"/>
  <c r="M446" i="12" s="1"/>
  <c r="K444" i="12"/>
  <c r="I444" i="12"/>
  <c r="G444" i="12"/>
  <c r="M444" i="12" s="1"/>
  <c r="K442" i="12"/>
  <c r="I442" i="12"/>
  <c r="G442" i="12"/>
  <c r="M442" i="12" s="1"/>
  <c r="K439" i="12"/>
  <c r="I439" i="12"/>
  <c r="G439" i="12"/>
  <c r="M439" i="12" s="1"/>
  <c r="K417" i="12"/>
  <c r="I417" i="12"/>
  <c r="G417" i="12"/>
  <c r="M417" i="12" s="1"/>
  <c r="K416" i="12"/>
  <c r="I416" i="12"/>
  <c r="G416" i="12"/>
  <c r="M416" i="12" s="1"/>
  <c r="K413" i="12"/>
  <c r="I413" i="12"/>
  <c r="G413" i="12"/>
  <c r="M413" i="12" s="1"/>
  <c r="K412" i="12"/>
  <c r="I412" i="12"/>
  <c r="G412" i="12"/>
  <c r="M412" i="12" s="1"/>
  <c r="K411" i="12"/>
  <c r="I411" i="12"/>
  <c r="G411" i="12"/>
  <c r="M411" i="12" s="1"/>
  <c r="G208" i="12"/>
  <c r="G209" i="12"/>
  <c r="G506" i="12"/>
  <c r="M506" i="12" s="1"/>
  <c r="I506" i="12"/>
  <c r="K506" i="12"/>
  <c r="G511" i="12"/>
  <c r="I511" i="12"/>
  <c r="K511" i="12"/>
  <c r="K517" i="12"/>
  <c r="I517" i="12"/>
  <c r="G517" i="12"/>
  <c r="M517" i="12" s="1"/>
  <c r="K515" i="12"/>
  <c r="I515" i="12"/>
  <c r="G515" i="12"/>
  <c r="M515" i="12" s="1"/>
  <c r="G210" i="12" l="1"/>
  <c r="I62" i="1" s="1"/>
  <c r="M511" i="12"/>
  <c r="M468" i="12"/>
  <c r="Q16" i="12"/>
  <c r="I19" i="12"/>
  <c r="I15" i="12" s="1"/>
  <c r="K19" i="12"/>
  <c r="K15" i="12" s="1"/>
  <c r="Q19" i="12"/>
  <c r="Q29" i="12"/>
  <c r="G110" i="12"/>
  <c r="M110" i="12" s="1"/>
  <c r="I110" i="12"/>
  <c r="K110" i="12"/>
  <c r="G114" i="12"/>
  <c r="M114" i="12" s="1"/>
  <c r="I114" i="12"/>
  <c r="K114" i="12"/>
  <c r="G117" i="12"/>
  <c r="M117" i="12" s="1"/>
  <c r="I117" i="12"/>
  <c r="K117" i="12"/>
  <c r="G41" i="12"/>
  <c r="I41" i="12"/>
  <c r="K41" i="12"/>
  <c r="Q41" i="12"/>
  <c r="G42" i="12"/>
  <c r="M42" i="12" s="1"/>
  <c r="I42" i="12"/>
  <c r="K42" i="12"/>
  <c r="Q42" i="12"/>
  <c r="G45" i="12"/>
  <c r="M45" i="12" s="1"/>
  <c r="I45" i="12"/>
  <c r="K45" i="12"/>
  <c r="Q45" i="12"/>
  <c r="G46" i="12"/>
  <c r="M46" i="12" s="1"/>
  <c r="I46" i="12"/>
  <c r="K46" i="12"/>
  <c r="Q46" i="12"/>
  <c r="G144" i="12"/>
  <c r="I144" i="12"/>
  <c r="K144" i="12"/>
  <c r="G151" i="12"/>
  <c r="M151" i="12" s="1"/>
  <c r="I151" i="12"/>
  <c r="K151" i="12"/>
  <c r="G181" i="12"/>
  <c r="I181" i="12"/>
  <c r="K181" i="12"/>
  <c r="Q181" i="12"/>
  <c r="G184" i="12"/>
  <c r="M184" i="12" s="1"/>
  <c r="I184" i="12"/>
  <c r="K184" i="12"/>
  <c r="Q184" i="12"/>
  <c r="G187" i="12"/>
  <c r="M187" i="12" s="1"/>
  <c r="I187" i="12"/>
  <c r="K187" i="12"/>
  <c r="Q187" i="12"/>
  <c r="G190" i="12"/>
  <c r="M190" i="12" s="1"/>
  <c r="I190" i="12"/>
  <c r="K190" i="12"/>
  <c r="Q190" i="12"/>
  <c r="G191" i="12"/>
  <c r="I191" i="12"/>
  <c r="K191" i="12"/>
  <c r="Q191" i="12"/>
  <c r="G192" i="12"/>
  <c r="M192" i="12" s="1"/>
  <c r="I192" i="12"/>
  <c r="K192" i="12"/>
  <c r="Q192" i="12"/>
  <c r="G193" i="12"/>
  <c r="M193" i="12" s="1"/>
  <c r="I193" i="12"/>
  <c r="K193" i="12"/>
  <c r="Q193" i="12"/>
  <c r="G194" i="12"/>
  <c r="M194" i="12" s="1"/>
  <c r="I194" i="12"/>
  <c r="K194" i="12"/>
  <c r="Q194" i="12"/>
  <c r="G200" i="12"/>
  <c r="M200" i="12" s="1"/>
  <c r="I200" i="12"/>
  <c r="K200" i="12"/>
  <c r="Q200" i="12"/>
  <c r="G201" i="12"/>
  <c r="M201" i="12" s="1"/>
  <c r="I201" i="12"/>
  <c r="K201" i="12"/>
  <c r="Q201" i="12"/>
  <c r="G202" i="12"/>
  <c r="M202" i="12" s="1"/>
  <c r="I202" i="12"/>
  <c r="K202" i="12"/>
  <c r="Q202" i="12"/>
  <c r="G204" i="12"/>
  <c r="M204" i="12" s="1"/>
  <c r="I204" i="12"/>
  <c r="K204" i="12"/>
  <c r="Q204" i="12"/>
  <c r="I208" i="12"/>
  <c r="K208" i="12"/>
  <c r="Q208" i="12"/>
  <c r="M209" i="12"/>
  <c r="I209" i="12"/>
  <c r="K209" i="12"/>
  <c r="Q209" i="12"/>
  <c r="M212" i="12"/>
  <c r="I212" i="12"/>
  <c r="K212" i="12"/>
  <c r="Q212" i="12"/>
  <c r="G216" i="12"/>
  <c r="I216" i="12"/>
  <c r="K216" i="12"/>
  <c r="Q216" i="12"/>
  <c r="G220" i="12"/>
  <c r="M220" i="12" s="1"/>
  <c r="I220" i="12"/>
  <c r="K220" i="12"/>
  <c r="Q220" i="12"/>
  <c r="G224" i="12"/>
  <c r="M224" i="12" s="1"/>
  <c r="I224" i="12"/>
  <c r="K224" i="12"/>
  <c r="Q224" i="12"/>
  <c r="G228" i="12"/>
  <c r="M228" i="12" s="1"/>
  <c r="I228" i="12"/>
  <c r="K228" i="12"/>
  <c r="Q228" i="12"/>
  <c r="G232" i="12"/>
  <c r="M232" i="12" s="1"/>
  <c r="I232" i="12"/>
  <c r="K232" i="12"/>
  <c r="Q232" i="12"/>
  <c r="G233" i="12"/>
  <c r="M233" i="12" s="1"/>
  <c r="I233" i="12"/>
  <c r="K233" i="12"/>
  <c r="Q233" i="12"/>
  <c r="G234" i="12"/>
  <c r="M234" i="12" s="1"/>
  <c r="I234" i="12"/>
  <c r="K234" i="12"/>
  <c r="Q234" i="12"/>
  <c r="G235" i="12"/>
  <c r="M235" i="12" s="1"/>
  <c r="I235" i="12"/>
  <c r="K235" i="12"/>
  <c r="Q235" i="12"/>
  <c r="G236" i="12"/>
  <c r="M236" i="12" s="1"/>
  <c r="I236" i="12"/>
  <c r="K236" i="12"/>
  <c r="Q236" i="12"/>
  <c r="G237" i="12"/>
  <c r="M237" i="12" s="1"/>
  <c r="I237" i="12"/>
  <c r="K237" i="12"/>
  <c r="Q237" i="12"/>
  <c r="G238" i="12"/>
  <c r="M238" i="12" s="1"/>
  <c r="I238" i="12"/>
  <c r="K238" i="12"/>
  <c r="Q238" i="12"/>
  <c r="G239" i="12"/>
  <c r="M239" i="12" s="1"/>
  <c r="I239" i="12"/>
  <c r="K239" i="12"/>
  <c r="Q239" i="12"/>
  <c r="G240" i="12"/>
  <c r="M240" i="12" s="1"/>
  <c r="I240" i="12"/>
  <c r="K240" i="12"/>
  <c r="Q240" i="12"/>
  <c r="G241" i="12"/>
  <c r="M241" i="12" s="1"/>
  <c r="I241" i="12"/>
  <c r="K241" i="12"/>
  <c r="Q241" i="12"/>
  <c r="G242" i="12"/>
  <c r="M242" i="12" s="1"/>
  <c r="I242" i="12"/>
  <c r="K242" i="12"/>
  <c r="Q242" i="12"/>
  <c r="G243" i="12"/>
  <c r="M243" i="12" s="1"/>
  <c r="I243" i="12"/>
  <c r="K243" i="12"/>
  <c r="Q243" i="12"/>
  <c r="G257" i="12"/>
  <c r="M257" i="12" s="1"/>
  <c r="I257" i="12"/>
  <c r="K257" i="12"/>
  <c r="Q257" i="12"/>
  <c r="G258" i="12"/>
  <c r="M258" i="12" s="1"/>
  <c r="I258" i="12"/>
  <c r="K258" i="12"/>
  <c r="Q258" i="12"/>
  <c r="G261" i="12"/>
  <c r="I261" i="12"/>
  <c r="K261" i="12"/>
  <c r="Q261" i="12"/>
  <c r="G262" i="12"/>
  <c r="M262" i="12" s="1"/>
  <c r="I262" i="12"/>
  <c r="K262" i="12"/>
  <c r="Q262" i="12"/>
  <c r="G265" i="12"/>
  <c r="I265" i="12"/>
  <c r="K265" i="12"/>
  <c r="Q265" i="12"/>
  <c r="G266" i="12"/>
  <c r="M266" i="12" s="1"/>
  <c r="I266" i="12"/>
  <c r="K266" i="12"/>
  <c r="Q266" i="12"/>
  <c r="G267" i="12"/>
  <c r="M267" i="12" s="1"/>
  <c r="I267" i="12"/>
  <c r="K267" i="12"/>
  <c r="Q267" i="12"/>
  <c r="G268" i="12"/>
  <c r="M268" i="12" s="1"/>
  <c r="I268" i="12"/>
  <c r="K268" i="12"/>
  <c r="Q268" i="12"/>
  <c r="G271" i="12"/>
  <c r="I271" i="12"/>
  <c r="K271" i="12"/>
  <c r="Q271" i="12"/>
  <c r="G275" i="12"/>
  <c r="M275" i="12" s="1"/>
  <c r="I275" i="12"/>
  <c r="K275" i="12"/>
  <c r="Q275" i="12"/>
  <c r="G276" i="12"/>
  <c r="M276" i="12" s="1"/>
  <c r="I276" i="12"/>
  <c r="K276" i="12"/>
  <c r="Q276" i="12"/>
  <c r="G280" i="12"/>
  <c r="M280" i="12" s="1"/>
  <c r="I280" i="12"/>
  <c r="K280" i="12"/>
  <c r="Q280" i="12"/>
  <c r="G281" i="12"/>
  <c r="M281" i="12" s="1"/>
  <c r="I281" i="12"/>
  <c r="K281" i="12"/>
  <c r="Q281" i="12"/>
  <c r="G284" i="12"/>
  <c r="I284" i="12"/>
  <c r="K284" i="12"/>
  <c r="Q284" i="12"/>
  <c r="G287" i="12"/>
  <c r="M287" i="12" s="1"/>
  <c r="I287" i="12"/>
  <c r="K287" i="12"/>
  <c r="Q287" i="12"/>
  <c r="G290" i="12"/>
  <c r="M290" i="12" s="1"/>
  <c r="I290" i="12"/>
  <c r="K290" i="12"/>
  <c r="Q290" i="12"/>
  <c r="G293" i="12"/>
  <c r="M293" i="12" s="1"/>
  <c r="I293" i="12"/>
  <c r="K293" i="12"/>
  <c r="Q293" i="12"/>
  <c r="G296" i="12"/>
  <c r="M296" i="12" s="1"/>
  <c r="I296" i="12"/>
  <c r="K296" i="12"/>
  <c r="Q296" i="12"/>
  <c r="G299" i="12"/>
  <c r="M299" i="12" s="1"/>
  <c r="I299" i="12"/>
  <c r="K299" i="12"/>
  <c r="Q299" i="12"/>
  <c r="G300" i="12"/>
  <c r="M300" i="12" s="1"/>
  <c r="I300" i="12"/>
  <c r="K300" i="12"/>
  <c r="Q300" i="12"/>
  <c r="G303" i="12"/>
  <c r="M303" i="12" s="1"/>
  <c r="I303" i="12"/>
  <c r="K303" i="12"/>
  <c r="Q303" i="12"/>
  <c r="G306" i="12"/>
  <c r="M306" i="12" s="1"/>
  <c r="I306" i="12"/>
  <c r="K306" i="12"/>
  <c r="Q306" i="12"/>
  <c r="G309" i="12"/>
  <c r="M309" i="12" s="1"/>
  <c r="I309" i="12"/>
  <c r="K309" i="12"/>
  <c r="Q309" i="12"/>
  <c r="G312" i="12"/>
  <c r="M312" i="12" s="1"/>
  <c r="I312" i="12"/>
  <c r="K312" i="12"/>
  <c r="Q312" i="12"/>
  <c r="G313" i="12"/>
  <c r="M313" i="12" s="1"/>
  <c r="I313" i="12"/>
  <c r="K313" i="12"/>
  <c r="Q313" i="12"/>
  <c r="G316" i="12"/>
  <c r="M316" i="12" s="1"/>
  <c r="I316" i="12"/>
  <c r="K316" i="12"/>
  <c r="Q316" i="12"/>
  <c r="G319" i="12"/>
  <c r="M319" i="12" s="1"/>
  <c r="I319" i="12"/>
  <c r="K319" i="12"/>
  <c r="Q319" i="12"/>
  <c r="G322" i="12"/>
  <c r="M322" i="12" s="1"/>
  <c r="I322" i="12"/>
  <c r="K322" i="12"/>
  <c r="Q322" i="12"/>
  <c r="G325" i="12"/>
  <c r="M325" i="12" s="1"/>
  <c r="I325" i="12"/>
  <c r="K325" i="12"/>
  <c r="Q325" i="12"/>
  <c r="G326" i="12"/>
  <c r="M326" i="12" s="1"/>
  <c r="I326" i="12"/>
  <c r="K326" i="12"/>
  <c r="Q326" i="12"/>
  <c r="G327" i="12"/>
  <c r="M327" i="12" s="1"/>
  <c r="I327" i="12"/>
  <c r="K327" i="12"/>
  <c r="Q327" i="12"/>
  <c r="G328" i="12"/>
  <c r="M328" i="12" s="1"/>
  <c r="I328" i="12"/>
  <c r="K328" i="12"/>
  <c r="Q328" i="12"/>
  <c r="G329" i="12"/>
  <c r="M329" i="12" s="1"/>
  <c r="I329" i="12"/>
  <c r="K329" i="12"/>
  <c r="Q329" i="12"/>
  <c r="G330" i="12"/>
  <c r="M330" i="12" s="1"/>
  <c r="I330" i="12"/>
  <c r="K330" i="12"/>
  <c r="Q330" i="12"/>
  <c r="G331" i="12"/>
  <c r="M331" i="12" s="1"/>
  <c r="I331" i="12"/>
  <c r="K331" i="12"/>
  <c r="Q331" i="12"/>
  <c r="G353" i="12"/>
  <c r="M353" i="12" s="1"/>
  <c r="I353" i="12"/>
  <c r="K353" i="12"/>
  <c r="Q353" i="12"/>
  <c r="G354" i="12"/>
  <c r="M354" i="12" s="1"/>
  <c r="I354" i="12"/>
  <c r="K354" i="12"/>
  <c r="Q354" i="12"/>
  <c r="I360" i="12"/>
  <c r="K360" i="12"/>
  <c r="Q360" i="12"/>
  <c r="M361" i="12"/>
  <c r="I361" i="12"/>
  <c r="K361" i="12"/>
  <c r="Q361" i="12"/>
  <c r="M368" i="12"/>
  <c r="I368" i="12"/>
  <c r="K368" i="12"/>
  <c r="Q368" i="12"/>
  <c r="M369" i="12"/>
  <c r="I369" i="12"/>
  <c r="K369" i="12"/>
  <c r="Q369" i="12"/>
  <c r="G432" i="12"/>
  <c r="I432" i="12"/>
  <c r="K432" i="12"/>
  <c r="G436" i="12"/>
  <c r="M436" i="12" s="1"/>
  <c r="I436" i="12"/>
  <c r="K436" i="12"/>
  <c r="G447" i="12"/>
  <c r="M447" i="12" s="1"/>
  <c r="I447" i="12"/>
  <c r="K447" i="12"/>
  <c r="G450" i="12"/>
  <c r="M450" i="12" s="1"/>
  <c r="I450" i="12"/>
  <c r="K450" i="12"/>
  <c r="G453" i="12"/>
  <c r="M453" i="12" s="1"/>
  <c r="I453" i="12"/>
  <c r="K453" i="12"/>
  <c r="G456" i="12"/>
  <c r="M456" i="12" s="1"/>
  <c r="I456" i="12"/>
  <c r="K456" i="12"/>
  <c r="G459" i="12"/>
  <c r="M459" i="12" s="1"/>
  <c r="I459" i="12"/>
  <c r="K459" i="12"/>
  <c r="G462" i="12"/>
  <c r="M462" i="12" s="1"/>
  <c r="I462" i="12"/>
  <c r="K462" i="12"/>
  <c r="G465" i="12"/>
  <c r="M465" i="12" s="1"/>
  <c r="I465" i="12"/>
  <c r="K465" i="12"/>
  <c r="I496" i="12"/>
  <c r="K496" i="12"/>
  <c r="G518" i="12"/>
  <c r="I518" i="12"/>
  <c r="K518" i="12"/>
  <c r="G519" i="12"/>
  <c r="M519" i="12" s="1"/>
  <c r="I519" i="12"/>
  <c r="K519" i="12"/>
  <c r="G357" i="12"/>
  <c r="I357" i="12"/>
  <c r="I356" i="12" s="1"/>
  <c r="K357" i="12"/>
  <c r="K356" i="12" s="1"/>
  <c r="M9" i="12"/>
  <c r="M7" i="12" s="1"/>
  <c r="I9" i="12"/>
  <c r="I7" i="12" s="1"/>
  <c r="K9" i="12"/>
  <c r="K7" i="12" s="1"/>
  <c r="G332" i="12"/>
  <c r="M332" i="12" s="1"/>
  <c r="I332" i="12"/>
  <c r="K332" i="12"/>
  <c r="G335" i="12"/>
  <c r="M335" i="12" s="1"/>
  <c r="I335" i="12"/>
  <c r="K335" i="12"/>
  <c r="G337" i="12"/>
  <c r="M337" i="12" s="1"/>
  <c r="I337" i="12"/>
  <c r="K337" i="12"/>
  <c r="G341" i="12"/>
  <c r="M341" i="12" s="1"/>
  <c r="I341" i="12"/>
  <c r="K341" i="12"/>
  <c r="G345" i="12"/>
  <c r="M345" i="12" s="1"/>
  <c r="I345" i="12"/>
  <c r="K345" i="12"/>
  <c r="G347" i="12"/>
  <c r="M347" i="12" s="1"/>
  <c r="I347" i="12"/>
  <c r="K347" i="12"/>
  <c r="G348" i="12"/>
  <c r="M348" i="12" s="1"/>
  <c r="I348" i="12"/>
  <c r="K348" i="12"/>
  <c r="G352" i="12"/>
  <c r="M352" i="12" s="1"/>
  <c r="I352" i="12"/>
  <c r="K352" i="12"/>
  <c r="G32" i="12"/>
  <c r="I32" i="12"/>
  <c r="K32" i="12"/>
  <c r="G33" i="12"/>
  <c r="M33" i="12" s="1"/>
  <c r="I33" i="12"/>
  <c r="K33" i="12"/>
  <c r="G37" i="12"/>
  <c r="I37" i="12"/>
  <c r="I36" i="12" s="1"/>
  <c r="K37" i="12"/>
  <c r="K36" i="12" s="1"/>
  <c r="G50" i="12"/>
  <c r="I50" i="12"/>
  <c r="K50" i="12"/>
  <c r="G63" i="12"/>
  <c r="I63" i="12"/>
  <c r="K63" i="12"/>
  <c r="G64" i="12"/>
  <c r="M64" i="12" s="1"/>
  <c r="I64" i="12"/>
  <c r="K64" i="12"/>
  <c r="G66" i="12"/>
  <c r="M66" i="12" s="1"/>
  <c r="I66" i="12"/>
  <c r="K66" i="12"/>
  <c r="G67" i="12"/>
  <c r="M67" i="12" s="1"/>
  <c r="I67" i="12"/>
  <c r="K67" i="12"/>
  <c r="G70" i="12"/>
  <c r="I70" i="12"/>
  <c r="K70" i="12"/>
  <c r="G72" i="12"/>
  <c r="M72" i="12" s="1"/>
  <c r="I72" i="12"/>
  <c r="K72" i="12"/>
  <c r="G74" i="12"/>
  <c r="M74" i="12" s="1"/>
  <c r="I74" i="12"/>
  <c r="K74" i="12"/>
  <c r="G75" i="12"/>
  <c r="M75" i="12" s="1"/>
  <c r="I75" i="12"/>
  <c r="K75" i="12"/>
  <c r="G76" i="12"/>
  <c r="M76" i="12" s="1"/>
  <c r="I76" i="12"/>
  <c r="K76" i="12"/>
  <c r="G77" i="12"/>
  <c r="M77" i="12" s="1"/>
  <c r="I77" i="12"/>
  <c r="K77" i="12"/>
  <c r="G78" i="12"/>
  <c r="M78" i="12" s="1"/>
  <c r="I78" i="12"/>
  <c r="K78" i="12"/>
  <c r="G79" i="12"/>
  <c r="M79" i="12" s="1"/>
  <c r="I79" i="12"/>
  <c r="K79" i="12"/>
  <c r="G81" i="12"/>
  <c r="M81" i="12" s="1"/>
  <c r="I81" i="12"/>
  <c r="K81" i="12"/>
  <c r="G84" i="12"/>
  <c r="M84" i="12" s="1"/>
  <c r="I84" i="12"/>
  <c r="K84" i="12"/>
  <c r="G86" i="12"/>
  <c r="M86" i="12" s="1"/>
  <c r="I86" i="12"/>
  <c r="K86" i="12"/>
  <c r="G87" i="12"/>
  <c r="M87" i="12" s="1"/>
  <c r="I87" i="12"/>
  <c r="K87" i="12"/>
  <c r="G89" i="12"/>
  <c r="M89" i="12" s="1"/>
  <c r="I89" i="12"/>
  <c r="K89" i="12"/>
  <c r="G91" i="12"/>
  <c r="M91" i="12" s="1"/>
  <c r="I91" i="12"/>
  <c r="K91" i="12"/>
  <c r="G92" i="12"/>
  <c r="M92" i="12" s="1"/>
  <c r="I92" i="12"/>
  <c r="K92" i="12"/>
  <c r="G94" i="12"/>
  <c r="M94" i="12" s="1"/>
  <c r="I94" i="12"/>
  <c r="K94" i="12"/>
  <c r="G96" i="12"/>
  <c r="M96" i="12" s="1"/>
  <c r="I96" i="12"/>
  <c r="K96" i="12"/>
  <c r="G98" i="12"/>
  <c r="M98" i="12" s="1"/>
  <c r="I98" i="12"/>
  <c r="K98" i="12"/>
  <c r="G103" i="12"/>
  <c r="M103" i="12" s="1"/>
  <c r="I103" i="12"/>
  <c r="K103" i="12"/>
  <c r="G105" i="12"/>
  <c r="M105" i="12" s="1"/>
  <c r="I105" i="12"/>
  <c r="K105" i="12"/>
  <c r="G107" i="12"/>
  <c r="M107" i="12" s="1"/>
  <c r="I107" i="12"/>
  <c r="K107" i="12"/>
  <c r="G108" i="12"/>
  <c r="M108" i="12" s="1"/>
  <c r="I108" i="12"/>
  <c r="K108" i="12"/>
  <c r="G120" i="12"/>
  <c r="M120" i="12" s="1"/>
  <c r="I120" i="12"/>
  <c r="K120" i="12"/>
  <c r="G122" i="12"/>
  <c r="M122" i="12" s="1"/>
  <c r="I122" i="12"/>
  <c r="K122" i="12"/>
  <c r="G124" i="12"/>
  <c r="M124" i="12" s="1"/>
  <c r="I124" i="12"/>
  <c r="K124" i="12"/>
  <c r="G129" i="12"/>
  <c r="M129" i="12" s="1"/>
  <c r="I129" i="12"/>
  <c r="K129" i="12"/>
  <c r="G130" i="12"/>
  <c r="M130" i="12" s="1"/>
  <c r="I130" i="12"/>
  <c r="K130" i="12"/>
  <c r="G131" i="12"/>
  <c r="M131" i="12" s="1"/>
  <c r="I131" i="12"/>
  <c r="K131" i="12"/>
  <c r="G132" i="12"/>
  <c r="M132" i="12" s="1"/>
  <c r="I132" i="12"/>
  <c r="K132" i="12"/>
  <c r="G133" i="12"/>
  <c r="M133" i="12" s="1"/>
  <c r="I133" i="12"/>
  <c r="K133" i="12"/>
  <c r="G134" i="12"/>
  <c r="M134" i="12" s="1"/>
  <c r="I134" i="12"/>
  <c r="K134" i="12"/>
  <c r="G135" i="12"/>
  <c r="M135" i="12" s="1"/>
  <c r="I135" i="12"/>
  <c r="K135" i="12"/>
  <c r="G136" i="12"/>
  <c r="M136" i="12" s="1"/>
  <c r="I136" i="12"/>
  <c r="K136" i="12"/>
  <c r="G137" i="12"/>
  <c r="M137" i="12" s="1"/>
  <c r="I137" i="12"/>
  <c r="K137" i="12"/>
  <c r="G138" i="12"/>
  <c r="M138" i="12" s="1"/>
  <c r="I138" i="12"/>
  <c r="K138" i="12"/>
  <c r="G141" i="12"/>
  <c r="G142" i="12" s="1"/>
  <c r="I58" i="1" s="1"/>
  <c r="I141" i="12"/>
  <c r="I140" i="12" s="1"/>
  <c r="K141" i="12"/>
  <c r="K140" i="12" s="1"/>
  <c r="G154" i="12"/>
  <c r="I154" i="12"/>
  <c r="K154" i="12"/>
  <c r="G156" i="12"/>
  <c r="M156" i="12" s="1"/>
  <c r="I156" i="12"/>
  <c r="K156" i="12"/>
  <c r="G158" i="12"/>
  <c r="M158" i="12" s="1"/>
  <c r="I158" i="12"/>
  <c r="K158" i="12"/>
  <c r="G162" i="12"/>
  <c r="M162" i="12" s="1"/>
  <c r="I162" i="12"/>
  <c r="K162" i="12"/>
  <c r="G166" i="12"/>
  <c r="M166" i="12" s="1"/>
  <c r="I166" i="12"/>
  <c r="K166" i="12"/>
  <c r="G168" i="12"/>
  <c r="M168" i="12" s="1"/>
  <c r="I168" i="12"/>
  <c r="K168" i="12"/>
  <c r="G171" i="12"/>
  <c r="M171" i="12" s="1"/>
  <c r="I171" i="12"/>
  <c r="K171" i="12"/>
  <c r="G173" i="12"/>
  <c r="M173" i="12" s="1"/>
  <c r="I173" i="12"/>
  <c r="K173" i="12"/>
  <c r="G177" i="12"/>
  <c r="M177" i="12" s="1"/>
  <c r="I177" i="12"/>
  <c r="K177" i="12"/>
  <c r="G178" i="12"/>
  <c r="M178" i="12" s="1"/>
  <c r="I178" i="12"/>
  <c r="K178" i="12"/>
  <c r="G245" i="12"/>
  <c r="I245" i="12"/>
  <c r="K245" i="12"/>
  <c r="G247" i="12"/>
  <c r="M247" i="12" s="1"/>
  <c r="I247" i="12"/>
  <c r="K247" i="12"/>
  <c r="G248" i="12"/>
  <c r="M248" i="12" s="1"/>
  <c r="I248" i="12"/>
  <c r="K248" i="12"/>
  <c r="G249" i="12"/>
  <c r="M249" i="12" s="1"/>
  <c r="I249" i="12"/>
  <c r="K249" i="12"/>
  <c r="G250" i="12"/>
  <c r="M250" i="12" s="1"/>
  <c r="I250" i="12"/>
  <c r="K250" i="12"/>
  <c r="G251" i="12"/>
  <c r="M251" i="12" s="1"/>
  <c r="I251" i="12"/>
  <c r="K251" i="12"/>
  <c r="G252" i="12"/>
  <c r="M252" i="12" s="1"/>
  <c r="I252" i="12"/>
  <c r="K252" i="12"/>
  <c r="G253" i="12"/>
  <c r="M253" i="12" s="1"/>
  <c r="I253" i="12"/>
  <c r="K253" i="12"/>
  <c r="G254" i="12"/>
  <c r="M254" i="12" s="1"/>
  <c r="I254" i="12"/>
  <c r="K254" i="12"/>
  <c r="G255" i="12"/>
  <c r="M255" i="12" s="1"/>
  <c r="I255" i="12"/>
  <c r="K255" i="12"/>
  <c r="G279" i="12"/>
  <c r="M279" i="12" s="1"/>
  <c r="I279" i="12"/>
  <c r="K279" i="12"/>
  <c r="G497" i="12"/>
  <c r="I497" i="12"/>
  <c r="K497" i="12"/>
  <c r="G499" i="12"/>
  <c r="M499" i="12" s="1"/>
  <c r="I499" i="12"/>
  <c r="K499" i="12"/>
  <c r="G504" i="12"/>
  <c r="M504" i="12" s="1"/>
  <c r="I504" i="12"/>
  <c r="K504" i="12"/>
  <c r="G403" i="12"/>
  <c r="I403" i="12"/>
  <c r="K403" i="12"/>
  <c r="Q403" i="12"/>
  <c r="G406" i="12"/>
  <c r="M406" i="12" s="1"/>
  <c r="I406" i="12"/>
  <c r="K406" i="12"/>
  <c r="Q406" i="12"/>
  <c r="G409" i="12"/>
  <c r="I409" i="12"/>
  <c r="K409" i="12"/>
  <c r="Q409" i="12"/>
  <c r="G418" i="12"/>
  <c r="M418" i="12" s="1"/>
  <c r="I418" i="12"/>
  <c r="K418" i="12"/>
  <c r="Q418" i="12"/>
  <c r="G421" i="12"/>
  <c r="M421" i="12" s="1"/>
  <c r="I421" i="12"/>
  <c r="K421" i="12"/>
  <c r="Q421" i="12"/>
  <c r="G423" i="12"/>
  <c r="M423" i="12" s="1"/>
  <c r="I423" i="12"/>
  <c r="K423" i="12"/>
  <c r="Q423" i="12"/>
  <c r="G425" i="12"/>
  <c r="M425" i="12" s="1"/>
  <c r="I425" i="12"/>
  <c r="K425" i="12"/>
  <c r="Q425" i="12"/>
  <c r="G426" i="12"/>
  <c r="M426" i="12" s="1"/>
  <c r="I426" i="12"/>
  <c r="K426" i="12"/>
  <c r="Q426" i="12"/>
  <c r="Q468" i="12"/>
  <c r="G481" i="12"/>
  <c r="M481" i="12" s="1"/>
  <c r="I481" i="12"/>
  <c r="K481" i="12"/>
  <c r="Q481" i="12"/>
  <c r="G482" i="12"/>
  <c r="M482" i="12" s="1"/>
  <c r="I482" i="12"/>
  <c r="K482" i="12"/>
  <c r="Q482" i="12"/>
  <c r="G485" i="12"/>
  <c r="M485" i="12" s="1"/>
  <c r="I485" i="12"/>
  <c r="K485" i="12"/>
  <c r="Q485" i="12"/>
  <c r="G486" i="12"/>
  <c r="M486" i="12" s="1"/>
  <c r="I486" i="12"/>
  <c r="K486" i="12"/>
  <c r="Q486" i="12"/>
  <c r="G494" i="12"/>
  <c r="M494" i="12" s="1"/>
  <c r="I494" i="12"/>
  <c r="K494" i="12"/>
  <c r="Q494" i="12"/>
  <c r="I521" i="12"/>
  <c r="K521" i="12"/>
  <c r="Q521" i="12"/>
  <c r="G538" i="12"/>
  <c r="I538" i="12"/>
  <c r="K538" i="12"/>
  <c r="Q538" i="12"/>
  <c r="G540" i="12"/>
  <c r="I540" i="12"/>
  <c r="K540" i="12"/>
  <c r="Q540" i="12"/>
  <c r="I549" i="12"/>
  <c r="K549" i="12"/>
  <c r="Q549" i="12"/>
  <c r="M577" i="12"/>
  <c r="I577" i="12"/>
  <c r="K577" i="12"/>
  <c r="Q577" i="12"/>
  <c r="I20" i="1"/>
  <c r="AY45" i="1"/>
  <c r="G27" i="1"/>
  <c r="G38" i="1"/>
  <c r="F38" i="1"/>
  <c r="E24" i="1"/>
  <c r="E26" i="1"/>
  <c r="M538" i="12" l="1"/>
  <c r="G541" i="12"/>
  <c r="I77" i="1" s="1"/>
  <c r="G407" i="12"/>
  <c r="I68" i="1"/>
  <c r="G358" i="12"/>
  <c r="M497" i="12"/>
  <c r="G509" i="12"/>
  <c r="I74" i="1" s="1"/>
  <c r="G427" i="12"/>
  <c r="I71" i="1" s="1"/>
  <c r="M403" i="12"/>
  <c r="I70" i="1"/>
  <c r="M154" i="12"/>
  <c r="G179" i="12"/>
  <c r="I60" i="1" s="1"/>
  <c r="G139" i="12"/>
  <c r="I57" i="1" s="1"/>
  <c r="G68" i="12"/>
  <c r="I56" i="1" s="1"/>
  <c r="M32" i="12"/>
  <c r="M31" i="12" s="1"/>
  <c r="G35" i="12"/>
  <c r="M284" i="12"/>
  <c r="G355" i="12"/>
  <c r="I67" i="1" s="1"/>
  <c r="G282" i="12"/>
  <c r="I66" i="1" s="1"/>
  <c r="G269" i="12"/>
  <c r="I65" i="1" s="1"/>
  <c r="M261" i="12"/>
  <c r="G263" i="12"/>
  <c r="I64" i="1" s="1"/>
  <c r="M216" i="12"/>
  <c r="G259" i="12"/>
  <c r="I63" i="1" s="1"/>
  <c r="G495" i="12"/>
  <c r="I73" i="1" s="1"/>
  <c r="M432" i="12"/>
  <c r="G466" i="12"/>
  <c r="I72" i="1" s="1"/>
  <c r="M144" i="12"/>
  <c r="M143" i="12" s="1"/>
  <c r="G152" i="12"/>
  <c r="I59" i="1" s="1"/>
  <c r="M41" i="12"/>
  <c r="G61" i="12"/>
  <c r="I55" i="1" s="1"/>
  <c r="M37" i="12"/>
  <c r="M36" i="12" s="1"/>
  <c r="G39" i="12"/>
  <c r="I54" i="1" s="1"/>
  <c r="G520" i="12"/>
  <c r="I75" i="1" s="1"/>
  <c r="M181" i="12"/>
  <c r="G205" i="12"/>
  <c r="I61" i="1" s="1"/>
  <c r="M19" i="12"/>
  <c r="M15" i="12" s="1"/>
  <c r="I510" i="12"/>
  <c r="K31" i="12"/>
  <c r="K510" i="12"/>
  <c r="I31" i="12"/>
  <c r="M518" i="12"/>
  <c r="M510" i="12" s="1"/>
  <c r="M260" i="12"/>
  <c r="I542" i="12"/>
  <c r="Q537" i="12"/>
  <c r="K143" i="12"/>
  <c r="K542" i="12"/>
  <c r="K264" i="12"/>
  <c r="I260" i="12"/>
  <c r="I143" i="12"/>
  <c r="K537" i="12"/>
  <c r="K359" i="12"/>
  <c r="M208" i="12"/>
  <c r="M206" i="12" s="1"/>
  <c r="I40" i="12"/>
  <c r="I62" i="12"/>
  <c r="M357" i="12"/>
  <c r="M356" i="12" s="1"/>
  <c r="Q283" i="12"/>
  <c r="I206" i="12"/>
  <c r="M540" i="12"/>
  <c r="M537" i="12" s="1"/>
  <c r="M50" i="12"/>
  <c r="I408" i="12"/>
  <c r="M549" i="12"/>
  <c r="M542" i="12" s="1"/>
  <c r="M153" i="12"/>
  <c r="M409" i="12"/>
  <c r="M408" i="12" s="1"/>
  <c r="Q206" i="12"/>
  <c r="K206" i="12"/>
  <c r="K211" i="12"/>
  <c r="M63" i="12"/>
  <c r="M62" i="12" s="1"/>
  <c r="K260" i="12"/>
  <c r="Q542" i="12"/>
  <c r="I537" i="12"/>
  <c r="Q260" i="12"/>
  <c r="Q211" i="12"/>
  <c r="Q551" i="12"/>
  <c r="I467" i="12"/>
  <c r="I283" i="12"/>
  <c r="I19" i="1"/>
  <c r="Q467" i="12"/>
  <c r="Q408" i="12"/>
  <c r="I153" i="12"/>
  <c r="K62" i="12"/>
  <c r="K283" i="12"/>
  <c r="M428" i="12"/>
  <c r="I428" i="12"/>
  <c r="K371" i="12"/>
  <c r="M271" i="12"/>
  <c r="M270" i="12" s="1"/>
  <c r="Q264" i="12"/>
  <c r="M191" i="12"/>
  <c r="M467" i="12"/>
  <c r="K153" i="12"/>
  <c r="M141" i="12"/>
  <c r="M140" i="12" s="1"/>
  <c r="Q371" i="12"/>
  <c r="I211" i="12"/>
  <c r="I69" i="12"/>
  <c r="M521" i="12"/>
  <c r="K467" i="12"/>
  <c r="K408" i="12"/>
  <c r="M245" i="12"/>
  <c r="M211" i="12" s="1"/>
  <c r="K69" i="12"/>
  <c r="M283" i="12"/>
  <c r="K428" i="12"/>
  <c r="I371" i="12"/>
  <c r="Q359" i="12"/>
  <c r="I359" i="12"/>
  <c r="I264" i="12"/>
  <c r="K180" i="12"/>
  <c r="K270" i="12"/>
  <c r="Q180" i="12"/>
  <c r="I180" i="12"/>
  <c r="Q40" i="12"/>
  <c r="K40" i="12"/>
  <c r="M40" i="12"/>
  <c r="M70" i="12"/>
  <c r="M69" i="12" s="1"/>
  <c r="M496" i="12"/>
  <c r="M371" i="12"/>
  <c r="M360" i="12"/>
  <c r="M359" i="12" s="1"/>
  <c r="Q270" i="12"/>
  <c r="I270" i="12"/>
  <c r="M265" i="12"/>
  <c r="M264" i="12" s="1"/>
  <c r="Q15" i="12"/>
  <c r="I53" i="1" l="1"/>
  <c r="G579" i="12"/>
  <c r="M180" i="12"/>
  <c r="Z579" i="12"/>
  <c r="G41" i="1" s="1"/>
  <c r="Y579" i="12"/>
  <c r="F39" i="1" s="1"/>
  <c r="F42" i="1" s="1"/>
  <c r="G23" i="1" s="1"/>
  <c r="G24" i="1" s="1"/>
  <c r="I18" i="1"/>
  <c r="I80" i="1" l="1"/>
  <c r="I16" i="1"/>
  <c r="G39" i="1"/>
  <c r="G42" i="1" s="1"/>
  <c r="G40" i="1"/>
  <c r="F40" i="1"/>
  <c r="F41" i="1"/>
  <c r="H41" i="1" s="1"/>
  <c r="I41" i="1" s="1"/>
  <c r="I17" i="1"/>
  <c r="I21" i="1" l="1"/>
  <c r="H39" i="1"/>
  <c r="I39" i="1" s="1"/>
  <c r="I42" i="1" s="1"/>
  <c r="H40" i="1"/>
  <c r="I40" i="1" s="1"/>
  <c r="G25" i="1"/>
  <c r="G28" i="1"/>
  <c r="H42" i="1" l="1"/>
  <c r="G26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<sst xmlns="http://schemas.openxmlformats.org/spreadsheetml/2006/main" count="1673" uniqueCount="1001">
  <si>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</si>
  <si>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</si>
  <si>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</si>
  <si>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</si>
  <si>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</si>
  <si>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</si>
  <si>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</si>
  <si>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</si>
  <si>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</si>
  <si>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</si>
  <si>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</si>
  <si>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</si>
  <si>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</si>
  <si>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</si>
  <si>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</si>
  <si>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</si>
  <si>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</si>
  <si>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</si>
  <si>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</si>
  <si>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</si>
  <si>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</si>
  <si>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</si>
  <si>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</si>
  <si>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</si>
  <si>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</si>
  <si>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</si>
  <si>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</si>
  <si>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</si>
  <si>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</si>
  <si>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</si>
  <si>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</si>
  <si>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</si>
  <si>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</si>
  <si>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</si>
  <si>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</si>
  <si>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</si>
  <si>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</si>
  <si>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</si>
  <si>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</si>
  <si>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</si>
  <si>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 xml:space="preserve"> výkaz výměr</t>
  </si>
  <si>
    <t>Dle PD</t>
  </si>
  <si>
    <t>SO 01</t>
  </si>
  <si>
    <t xml:space="preserve">Úprava podkroví  </t>
  </si>
  <si>
    <t>Objekt:</t>
  </si>
  <si>
    <t>201502</t>
  </si>
  <si>
    <t>Stavební  úpravy  5. np   ČŠI  Praha 5</t>
  </si>
  <si>
    <t>Stavba</t>
  </si>
  <si>
    <t>Celkem za stavbu</t>
  </si>
  <si>
    <t>Popis rozpočtu:  výkaz výměr - Dle PD</t>
  </si>
  <si>
    <t xml:space="preserve">   Nedílnou součástí výkazu výměr je projektová dokumentace.</t>
  </si>
  <si>
    <t>Rekapitulace dílů</t>
  </si>
  <si>
    <t>Typ dílu</t>
  </si>
  <si>
    <t>003</t>
  </si>
  <si>
    <t>Svislé konstrukce</t>
  </si>
  <si>
    <t>006</t>
  </si>
  <si>
    <t>Úpravy povrchu</t>
  </si>
  <si>
    <t>009</t>
  </si>
  <si>
    <t>Ostatní konstrukce a práce</t>
  </si>
  <si>
    <t>63</t>
  </si>
  <si>
    <t>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</si>
  <si>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</si>
  <si>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</si>
  <si>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</si>
  <si>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</si>
  <si>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</si>
  <si>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</si>
  <si>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</si>
  <si>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</si>
  <si>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</si>
  <si>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</si>
  <si>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</si>
  <si>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</si>
  <si>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</si>
  <si>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</si>
  <si>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</si>
  <si>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</si>
  <si>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</si>
  <si>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</si>
  <si>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727</t>
  </si>
  <si>
    <t>Protipožární ochrana</t>
  </si>
  <si>
    <t>730</t>
  </si>
  <si>
    <t>Ústřední vytápění</t>
  </si>
  <si>
    <t>762</t>
  </si>
  <si>
    <t>Konstrukce tesařské</t>
  </si>
  <si>
    <t>763</t>
  </si>
  <si>
    <t>765</t>
  </si>
  <si>
    <t>Krytiny tvrdé</t>
  </si>
  <si>
    <t>766</t>
  </si>
  <si>
    <t>Konstrukce truhlářské</t>
  </si>
  <si>
    <t>771</t>
  </si>
  <si>
    <t xml:space="preserve">Podlahy z dlaždic 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</si>
  <si>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</si>
  <si>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</si>
  <si>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</si>
  <si>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</si>
  <si>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</si>
  <si>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</si>
  <si>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</si>
  <si>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</si>
  <si>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</si>
  <si>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</si>
  <si>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</si>
  <si>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</si>
  <si>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</si>
  <si>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</si>
  <si>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</si>
  <si>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</si>
  <si>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</si>
  <si>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</si>
  <si>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</si>
  <si>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</si>
  <si>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</si>
  <si>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</si>
  <si>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</si>
  <si>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</si>
  <si>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</si>
  <si>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</si>
  <si>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</si>
  <si>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</si>
  <si>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</si>
  <si>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</si>
  <si>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Ceník</t>
  </si>
  <si>
    <t>Cen. soustava</t>
  </si>
  <si>
    <t>Nhod / MJ</t>
  </si>
  <si>
    <t>Nhod celk.</t>
  </si>
  <si>
    <t>Díl:</t>
  </si>
  <si>
    <t>DIL</t>
  </si>
  <si>
    <t>346244354</t>
  </si>
  <si>
    <t>Obezdívka koupelnových van ploch rovných tl 100 mm z pórobetonových příčkovek hladkých Ytong</t>
  </si>
  <si>
    <t>m2</t>
  </si>
  <si>
    <t>POL1_1</t>
  </si>
  <si>
    <t>612131121</t>
  </si>
  <si>
    <t>Penetrace  vnitřních stěn nanášená ručně - oprava stáv. zdiva Ytong</t>
  </si>
  <si>
    <t>VV</t>
  </si>
  <si>
    <t>50</t>
  </si>
  <si>
    <t>612142001</t>
  </si>
  <si>
    <t>Potažení vnitřních stěn sklovláknitým pletivem vtlačeným do tenkovrstvé hmoty</t>
  </si>
  <si>
    <t>612474116</t>
  </si>
  <si>
    <t>Vnitřní omítka pórobetonových stěn tl 10 mm ze suché směsi Ytong</t>
  </si>
  <si>
    <t>968072455</t>
  </si>
  <si>
    <t>Vybourání kovových dveřních zárubní pl do 2 m2</t>
  </si>
  <si>
    <t xml:space="preserve">byt č.4;  0,6*2*2 + 0,8*2 + 0,9*2 : </t>
  </si>
  <si>
    <t xml:space="preserve">byt č.11;  0,6*2*2 + 0,8*2 + 0,9*2 : </t>
  </si>
  <si>
    <t>11,6</t>
  </si>
  <si>
    <t>962031136</t>
  </si>
  <si>
    <t>Bourání příček z tvárnic nebo příčkovek tl do 150 mm - plynosilikátové tvárnice</t>
  </si>
  <si>
    <t xml:space="preserve">byt č.4 a 11;  131 : </t>
  </si>
  <si>
    <t>131</t>
  </si>
  <si>
    <t>962031135</t>
  </si>
  <si>
    <t>Bourání příček z tvárnic nebo příčkovek tl do 100 mm</t>
  </si>
  <si>
    <t xml:space="preserve">byt č.4 a 11;  9 : </t>
  </si>
  <si>
    <t>9</t>
  </si>
  <si>
    <t>946111112</t>
  </si>
  <si>
    <t>Montáž pojízdných věží trubkových/dílcových š do 0,9 m dl do 3,2 m v do 2,5 m</t>
  </si>
  <si>
    <t>kus</t>
  </si>
  <si>
    <t>946111212</t>
  </si>
  <si>
    <t>Příplatek k pojízdným věžím š do 0,9 m dl do 3,2 m v do 2,5 m za první a ZKD den použití</t>
  </si>
  <si>
    <t xml:space="preserve">50*2 : </t>
  </si>
  <si>
    <t>100</t>
  </si>
  <si>
    <t>946111812</t>
  </si>
  <si>
    <t>Demontáž pojízdných věží trubkových/dílcových š do 0,9 m dl do 3,2 m v do 2,5 m</t>
  </si>
  <si>
    <t>952901111</t>
  </si>
  <si>
    <t>Vyčištění budov bytové a občanské výstavby při výšce podlaží do 4 m</t>
  </si>
  <si>
    <t xml:space="preserve">(3,2*2+10,6+19,1)*2 + (3,5+3+10,8+19,1)*2 : </t>
  </si>
  <si>
    <t>145</t>
  </si>
  <si>
    <t>t</t>
  </si>
  <si>
    <t>711113115</t>
  </si>
  <si>
    <t>Izolace proti zemní vlhkosti na vodorovné ploše za studena těsnicí hmotou např. Schomburg - s, vytažením na stěny koupelen po obvodě do výšky 300 mm, za sprch. koutem a umyvadlem do v= 2000 mm</t>
  </si>
  <si>
    <t>POL1_7</t>
  </si>
  <si>
    <t xml:space="preserve">celková výměra pro všechny byty;  44 : </t>
  </si>
  <si>
    <t>44</t>
  </si>
  <si>
    <t>998711203</t>
  </si>
  <si>
    <t>Přesun hmot procentní pro izolace proti vodě, vlhkosti a plynům v objektech v do 60 m</t>
  </si>
  <si>
    <t>721171803</t>
  </si>
  <si>
    <t>Demontáž potrubí z PVC do D 75 - připojovací potrubí</t>
  </si>
  <si>
    <t>m</t>
  </si>
  <si>
    <t xml:space="preserve">byt č.4 a 11 ; 10+10 : </t>
  </si>
  <si>
    <t>20</t>
  </si>
  <si>
    <t>721171808</t>
  </si>
  <si>
    <t>Demontáž potrubí z PVC do D 114 - připojovací potrubí</t>
  </si>
  <si>
    <t xml:space="preserve">byt č.4 a 11 ; 1+1 : </t>
  </si>
  <si>
    <t>2</t>
  </si>
  <si>
    <t>721220801</t>
  </si>
  <si>
    <t>Demontáž uzávěrek zápachových DN 70</t>
  </si>
  <si>
    <t xml:space="preserve">byt č.4 a 11 ; 2+2 : </t>
  </si>
  <si>
    <t>4</t>
  </si>
  <si>
    <t>721173722</t>
  </si>
  <si>
    <t>Potrubí kanalizační novodurové připojovací DN 40</t>
  </si>
  <si>
    <t>721173723</t>
  </si>
  <si>
    <t>Potrubí kanalizační novodurové připojovací DN 50</t>
  </si>
  <si>
    <t>721173724</t>
  </si>
  <si>
    <t>Potrubí kanalizační novodurové připojovací DN 63</t>
  </si>
  <si>
    <t>721173726</t>
  </si>
  <si>
    <t>Potrubí kanalizační novodurové připojovací DN 110</t>
  </si>
  <si>
    <t>721171915</t>
  </si>
  <si>
    <t>Potrubí z PP propojení potrubí DN 110</t>
  </si>
  <si>
    <t>721226122</t>
  </si>
  <si>
    <t>Zápachová uzávěrka sprchových van samočistící s nastavitelným odpadem</t>
  </si>
  <si>
    <t>721226312</t>
  </si>
  <si>
    <t>Zápachová uzávěrka pro umyvadla</t>
  </si>
  <si>
    <t>721226412</t>
  </si>
  <si>
    <t>Zápachová uzávěrka pro dřezy</t>
  </si>
  <si>
    <t>998721103</t>
  </si>
  <si>
    <t>Přesun hmot tonážní pro vnitřní kanalizace v objektech v do 24 m</t>
  </si>
  <si>
    <t>722174022</t>
  </si>
  <si>
    <t>Potrubí vodovodní plastové,  PN 20 DN 20  mm</t>
  </si>
  <si>
    <t>998722103</t>
  </si>
  <si>
    <t>Přesun hmot tonážní tonážní pro vnitřní vodovod v objektech v do 24 m</t>
  </si>
  <si>
    <t>725110811</t>
  </si>
  <si>
    <t>Demontáž klozetů splachovací s nádrží</t>
  </si>
  <si>
    <t>soubor</t>
  </si>
  <si>
    <t xml:space="preserve">byt č. 4;  1 : </t>
  </si>
  <si>
    <t xml:space="preserve">byt č. 11;  1 : </t>
  </si>
  <si>
    <t>725210821</t>
  </si>
  <si>
    <t>Demontáž umyvadel bez výtokových armatur</t>
  </si>
  <si>
    <t>725220831</t>
  </si>
  <si>
    <t>Demontáž van</t>
  </si>
  <si>
    <t>725820801</t>
  </si>
  <si>
    <t>Demontáž baterie vanové</t>
  </si>
  <si>
    <t>725820802</t>
  </si>
  <si>
    <t>Demontáž baterie umyvadlové</t>
  </si>
  <si>
    <t>725821326</t>
  </si>
  <si>
    <t>Baterie dřezové stojánkové (chrom) - dodávka a montáž</t>
  </si>
  <si>
    <t>725822612</t>
  </si>
  <si>
    <t>Baterie umyvadlové stojánkové (chrom) - dodávka a montáž</t>
  </si>
  <si>
    <t>725841332</t>
  </si>
  <si>
    <t>Baterie sprchové nástěnné s hadicí a s růžicí (chrom)</t>
  </si>
  <si>
    <t>7258194011</t>
  </si>
  <si>
    <t>Montáž ventilů rohových G 3/4 s připojovací trubičkou</t>
  </si>
  <si>
    <t>55110150</t>
  </si>
  <si>
    <t>Ventil uzavírací rohový včetně připojovací hadičky DN20  3/4"</t>
  </si>
  <si>
    <t>POL3_7</t>
  </si>
  <si>
    <t>725245172</t>
  </si>
  <si>
    <t>Sprchová zástěna Al, profil., bílá, bezp. sklo 6 mm, posuvné dveře výška 1850 mm - dodávka a montáž</t>
  </si>
  <si>
    <t>725112021</t>
  </si>
  <si>
    <t>Klozet keramický závěsný  - dodávka a montáž</t>
  </si>
  <si>
    <t>725211623</t>
  </si>
  <si>
    <t>Umyvadlo keramické  - dodávka a montáž</t>
  </si>
  <si>
    <t>725241111</t>
  </si>
  <si>
    <t>Vanička sprchová čtvercová 800x800 mm, nosnost 150 kg - dodávka a montáž</t>
  </si>
  <si>
    <t>7252411111</t>
  </si>
  <si>
    <t>Nožičky ke sprchové vaničce - dodávka a montáž</t>
  </si>
  <si>
    <t>725529301</t>
  </si>
  <si>
    <t>Montáž infrazářiče</t>
  </si>
  <si>
    <t>54151412</t>
  </si>
  <si>
    <t>Infrazářič</t>
  </si>
  <si>
    <t>725700000</t>
  </si>
  <si>
    <t>Dodávka a montáž podtlakového odvětrání koupelen a WC , soubor obsahuje : - el.ventilátor s mřížkou, do podhledu, flexohadice odvětrání do délky 3 m, taška střešní hlavice  - odvětrání ZTI vč. komínku</t>
  </si>
  <si>
    <t>998725203</t>
  </si>
  <si>
    <t>Přesun hmot procentní pro zařizovací předměty v objektech v do 24 m</t>
  </si>
  <si>
    <t>727121111</t>
  </si>
  <si>
    <t>Protipožární manžeta D 20 mm  dělící konstrukce požární odolnost min. 30 min.</t>
  </si>
  <si>
    <t>727121112</t>
  </si>
  <si>
    <t>Protipožární manžeta D 110 mm dělící konstrukce požární odolnost min. 30 min.</t>
  </si>
  <si>
    <t>733120819</t>
  </si>
  <si>
    <t>Úpravy rozvodů ÚT ve 2 koupelnách a na 2 WC</t>
  </si>
  <si>
    <t>733193919</t>
  </si>
  <si>
    <t>Zaslepení potrubí ocelového hladkého dýnkem D 60,3</t>
  </si>
  <si>
    <t>735111810</t>
  </si>
  <si>
    <t>Demontáž otopného tělesa</t>
  </si>
  <si>
    <t>733299000</t>
  </si>
  <si>
    <t>Topná a tlaková zkouška , vypouštění , napouštění po demontáži</t>
  </si>
  <si>
    <t>762342811</t>
  </si>
  <si>
    <t>Demontáž laťování střech z latí osové vzdálenosti do 0,22 m</t>
  </si>
  <si>
    <t>762342913</t>
  </si>
  <si>
    <t>Zalaťování otvorů ve střeše latěmi na vzdálenost do 0,22 m plochy jednotlivě do 4 m2</t>
  </si>
  <si>
    <t>60514114</t>
  </si>
  <si>
    <t>Řezivo jehličnaté,střešní latě impregnované dl 4 - 5 m</t>
  </si>
  <si>
    <t>m3</t>
  </si>
  <si>
    <t xml:space="preserve">4*5,5*0,06*0,04*1,1 : </t>
  </si>
  <si>
    <t>0,05808</t>
  </si>
  <si>
    <t>762395000</t>
  </si>
  <si>
    <t>Spojovací prostředky pro montáž krovu, bednění, laťování, světlíky, klíny</t>
  </si>
  <si>
    <t>998762203</t>
  </si>
  <si>
    <t>Přesun hmot procentní pro kce tesařské v objektech v do 24 m</t>
  </si>
  <si>
    <t>763111314</t>
  </si>
  <si>
    <t>SDK příčka tl 100 mm profil CW+UW 75 desky 1x 12,5  TI , EI 30 Rw 47 DB</t>
  </si>
  <si>
    <t>POL12_1</t>
  </si>
  <si>
    <t xml:space="preserve">celková plocha pro všechny byty;  146 : </t>
  </si>
  <si>
    <t>146</t>
  </si>
  <si>
    <t>SDK příčka tl 100 mm profil CW+UW 75 desky 1x 12,5  TI , bez požární odolnosti</t>
  </si>
  <si>
    <t xml:space="preserve">celková plocha pro všechny byty;  85 : </t>
  </si>
  <si>
    <t>85</t>
  </si>
  <si>
    <t>763111333</t>
  </si>
  <si>
    <t>SDK příčka tl 100 mm profil CW+UW 75 desky 1x 12,5 ze strany koupelny SDK do vlhka, TI  - bez, požární odolnosti</t>
  </si>
  <si>
    <t xml:space="preserve">celková plocha pro všechny byty;  46 : </t>
  </si>
  <si>
    <t>46</t>
  </si>
  <si>
    <t>763111717</t>
  </si>
  <si>
    <t>SDK příčka základní penetrační nátěr</t>
  </si>
  <si>
    <t xml:space="preserve">celková plocha pro všechny byty;  (146+85+46)*2 : </t>
  </si>
  <si>
    <t>554</t>
  </si>
  <si>
    <t>763111771</t>
  </si>
  <si>
    <t>Příplatek k SDK příčce za rovinnost kvality Q3</t>
  </si>
  <si>
    <t xml:space="preserve">celková plocha pro všechny byty;  146+85+46 : </t>
  </si>
  <si>
    <t>277</t>
  </si>
  <si>
    <t>763111915</t>
  </si>
  <si>
    <t>Zhotovení otvoru vel. do 2 m2 v SDK příčce tl do 100 mm s vyztužením profily</t>
  </si>
  <si>
    <t>763121421</t>
  </si>
  <si>
    <t>SDK stěna předsazená tl. 62,5 mm, profil CW+UW 50 deska 1x 12,5 , TI , bez požární odolnosti</t>
  </si>
  <si>
    <t xml:space="preserve">celková plocha pro všechny byty;  87 : </t>
  </si>
  <si>
    <t>87</t>
  </si>
  <si>
    <t>763121460</t>
  </si>
  <si>
    <t>SDK stěna předsazená tl 150 mm profil CW+UW 100 desky 2xH2 12,5 bez požární odolnosti - odsazení 25, mm</t>
  </si>
  <si>
    <t xml:space="preserve">celková plocha pro všechny byty;  67 : </t>
  </si>
  <si>
    <t>67</t>
  </si>
  <si>
    <t>763121466</t>
  </si>
  <si>
    <t>SDK stěna předsazená tl 100 mm profil CW+UW 75 desky 2xH2 12,5 bez požární odolnosti</t>
  </si>
  <si>
    <t xml:space="preserve">celková plocha pro všechny byty;  24 : </t>
  </si>
  <si>
    <t>24</t>
  </si>
  <si>
    <t>763121714</t>
  </si>
  <si>
    <t>SDK stěna předsazená základní penetrační nátěr</t>
  </si>
  <si>
    <t xml:space="preserve">celková plocha pro všechny byty;  60+67+24 : </t>
  </si>
  <si>
    <t>151</t>
  </si>
  <si>
    <t>763121761</t>
  </si>
  <si>
    <t>Příplatek k SDK stěně předsazené za rovinnost kvality Q3</t>
  </si>
  <si>
    <t>763181311</t>
  </si>
  <si>
    <t>Montáž jednokřídlové kovové zárubně v do 2,75 m SDK příčka</t>
  </si>
  <si>
    <t xml:space="preserve">celkový počet pro všechny byty;  2+2+4+4+2+2 : </t>
  </si>
  <si>
    <t>16</t>
  </si>
  <si>
    <t>55331299</t>
  </si>
  <si>
    <t>Zárubeň ocelová pro sádrokarton s drážkou S 100 DV 600 L/P</t>
  </si>
  <si>
    <t xml:space="preserve">celkový počet pro všechny byty;  2+2 : </t>
  </si>
  <si>
    <t>55331303</t>
  </si>
  <si>
    <t>Zárubeň ocelová pro sádrokarton s drážkou S 100 DV 800 L/P</t>
  </si>
  <si>
    <t xml:space="preserve">2+2+4+4 : </t>
  </si>
  <si>
    <t>12</t>
  </si>
  <si>
    <t>763182311</t>
  </si>
  <si>
    <t>Ostění oken a dveří z desek a UA profilů v SDK kci hloubky do 0,5 m</t>
  </si>
  <si>
    <t xml:space="preserve">(0,8+1,6)*2 : </t>
  </si>
  <si>
    <t>4,8</t>
  </si>
  <si>
    <t>763173111</t>
  </si>
  <si>
    <t>Montáž úchytu pro umyvadlo v SDK kci</t>
  </si>
  <si>
    <t>59030403</t>
  </si>
  <si>
    <t>Úchyt pro umyvadlo pro se stojánkovou baterií s rohovým ventilem i bezbariérová</t>
  </si>
  <si>
    <t>763173113</t>
  </si>
  <si>
    <t>Montáž úchytu pro WC v SDK kci</t>
  </si>
  <si>
    <t>59030408</t>
  </si>
  <si>
    <t>Úchyt pro zavěšené WC</t>
  </si>
  <si>
    <t>763173132</t>
  </si>
  <si>
    <t>Montáž držáku baterie v SDK kci</t>
  </si>
  <si>
    <t>59030419</t>
  </si>
  <si>
    <t>Pevný držák pro stěnové baterie  - sprcha</t>
  </si>
  <si>
    <t>763161722</t>
  </si>
  <si>
    <t>SDK podkroví - doplnění vč. TI 200 mm dvouvrstvá spodní kce profil CD+UD REI 30</t>
  </si>
  <si>
    <t>763131915</t>
  </si>
  <si>
    <t>Zhotovení otvoru vel. do 2 m2 v SDK podhledu a podkroví s vyztužením profily - střešní okno</t>
  </si>
  <si>
    <t>998763403</t>
  </si>
  <si>
    <t>Přesun hmot procentní pro sádrokartonové konstrukce v objektech v do 24 m</t>
  </si>
  <si>
    <t>765111803</t>
  </si>
  <si>
    <t>Demontáž krytiny keramické drážkové sklonu do 30° na sucho k dalšímu použití - pro nové okno</t>
  </si>
  <si>
    <t>765113015</t>
  </si>
  <si>
    <t>Krytina keramická - doplnění</t>
  </si>
  <si>
    <t>765901221</t>
  </si>
  <si>
    <t>Zakrytí šikmých střech parotěsnou zábranou folií</t>
  </si>
  <si>
    <t>998765203</t>
  </si>
  <si>
    <t>Přesun hmot procentní pro krytiny skládané v objektech v do 24 m</t>
  </si>
  <si>
    <t>771574131</t>
  </si>
  <si>
    <t>Montáž podlah keramických režných protiskluzných lepených flexibilním lepidlem</t>
  </si>
  <si>
    <t>59761290</t>
  </si>
  <si>
    <t>Dlaždice keramické protiskluzné formátu 200/200 nebo 300/300 mm - viz techn. zpráva</t>
  </si>
  <si>
    <t>771591171</t>
  </si>
  <si>
    <t>Montáž profilu ukončujícího pro plynulý přechod (dlažby s kobercem apod.)</t>
  </si>
  <si>
    <t xml:space="preserve">dveře WC;  0,6*4 : </t>
  </si>
  <si>
    <t>2,4</t>
  </si>
  <si>
    <t>439Zh002701</t>
  </si>
  <si>
    <t>Přechodová lišta ocelová nerez</t>
  </si>
  <si>
    <t>771591111</t>
  </si>
  <si>
    <t>Podlahy penetrace podkladu</t>
  </si>
  <si>
    <t>776491111</t>
  </si>
  <si>
    <t>Lepení  lišty ukončovací soklíky a lišty</t>
  </si>
  <si>
    <t xml:space="preserve">kuchyňky;  (3,052+3,069)*2 *2+ (3,52+3,02)*2*2 : </t>
  </si>
  <si>
    <t xml:space="preserve">koberec;  (6,015+3,17)*2*4 : </t>
  </si>
  <si>
    <t>124,124</t>
  </si>
  <si>
    <t>28411002</t>
  </si>
  <si>
    <t>Lišta soklová PVC</t>
  </si>
  <si>
    <t xml:space="preserve">50,644*1,1 : </t>
  </si>
  <si>
    <t>55,7084</t>
  </si>
  <si>
    <t>69751200</t>
  </si>
  <si>
    <t>Lišta kobercová</t>
  </si>
  <si>
    <t xml:space="preserve">73,48*1,1 : </t>
  </si>
  <si>
    <t>80,828</t>
  </si>
  <si>
    <t>776521100</t>
  </si>
  <si>
    <t>Lepení pásů povlakových podlah plastových</t>
  </si>
  <si>
    <t xml:space="preserve">celková plocha pro všechny kuchyně;  50 : </t>
  </si>
  <si>
    <t>28412102</t>
  </si>
  <si>
    <t>Krytina podlahová PVC , zátěžová šedá</t>
  </si>
  <si>
    <t xml:space="preserve">50*1,1 : </t>
  </si>
  <si>
    <t>55</t>
  </si>
  <si>
    <t>776572100</t>
  </si>
  <si>
    <t>Lepení pásů povlakových podlah textilních</t>
  </si>
  <si>
    <t xml:space="preserve">19,1*4 : </t>
  </si>
  <si>
    <t>76,4</t>
  </si>
  <si>
    <t>69751050</t>
  </si>
  <si>
    <t>Koberec v rolích,  vlákno 650g/m2, zátěž 33, pro stálý pojezd kolečkovou židlí - popis koberce viz, půdorys</t>
  </si>
  <si>
    <t xml:space="preserve">76,4*1,1 : </t>
  </si>
  <si>
    <t>84,04</t>
  </si>
  <si>
    <t>776590100</t>
  </si>
  <si>
    <t>Úprava podkladu nášlapných ploch vysátím</t>
  </si>
  <si>
    <t xml:space="preserve">50+76,4 : </t>
  </si>
  <si>
    <t>126,4</t>
  </si>
  <si>
    <t>776990112</t>
  </si>
  <si>
    <t>Vyrovnání podkladu samonivelační stěrkou tl 3 mm pevnosti 30 Mpa</t>
  </si>
  <si>
    <t>781414112</t>
  </si>
  <si>
    <t>Montáž obkladaček vnitřních pórovinových pravoúhlých do 25 ks/m2 lepených flexibilním lepidlem</t>
  </si>
  <si>
    <t>59761075</t>
  </si>
  <si>
    <t xml:space="preserve">55*1,1 : </t>
  </si>
  <si>
    <t>60,5</t>
  </si>
  <si>
    <t>781495111</t>
  </si>
  <si>
    <t>Penetrace podkladu vnitřních obkladů</t>
  </si>
  <si>
    <t>781493611</t>
  </si>
  <si>
    <t>Montáž vanových dvířek s rámem lepených</t>
  </si>
  <si>
    <t>55347203</t>
  </si>
  <si>
    <t>Dvířka revizní sprch. koutu</t>
  </si>
  <si>
    <t>783221122</t>
  </si>
  <si>
    <t>Nátěry syntetické KDK barva dražší matný povrch 1x antikorozní, 1x základní, 2x email</t>
  </si>
  <si>
    <t xml:space="preserve">zárubně; 0,3*(0,85+2,05*2)*12 + 0,3*(0,6+2,05*2)*4 : </t>
  </si>
  <si>
    <t>23,46</t>
  </si>
  <si>
    <t>784121001</t>
  </si>
  <si>
    <t>Oškrabání malby v mísnostech výšky do 3,80 m</t>
  </si>
  <si>
    <t>784181101</t>
  </si>
  <si>
    <t>Základní akrylátová jednonásobná penetrace podkladu v místnostech výšky do 3,80m</t>
  </si>
  <si>
    <t>784211101</t>
  </si>
  <si>
    <t>Dvojnásobné bílé malby ze směsí za mokra výborně otěruvzdorných v místnostech výšky do 3,80 m -, (akrylátové)</t>
  </si>
  <si>
    <t>Obezdívky sprch. koutů  a vany  koupelen z desek Ytong tl. 150 mm</t>
  </si>
  <si>
    <t>2*(1,8+0,9)*2*0,7+11*(1+1)*2*0,3</t>
  </si>
  <si>
    <t>342265112RT6</t>
  </si>
  <si>
    <t>Úprava podkroví sádrokarton. na ocel. rošt, svislá desky  typ GKF  tl. 12,5 mm, bez izol. / OSTĚNÍ</t>
  </si>
  <si>
    <t>rezerva : 45*0,025-0,005</t>
  </si>
  <si>
    <t>342265122RT7</t>
  </si>
  <si>
    <t>Úprava podkroví sádrokarton. na ocel. rošt, šikmá desky  typ GKFi  zelená  tl. 12,5 mm, bez izolace</t>
  </si>
  <si>
    <t>(3*(3,1*2+2))</t>
  </si>
  <si>
    <t>342265122RT8</t>
  </si>
  <si>
    <t>Úprava podkroví sádrokarton. na ocel. rošt, šikmá desky  typ GKF   tl. 12,5 mm, bez izolace</t>
  </si>
  <si>
    <t>plocha desky šikmé : (41+9-9*0,1)*3,1*2</t>
  </si>
  <si>
    <t>z toho koupelny : (3*(3,1*2+2))*(-1)</t>
  </si>
  <si>
    <t>rezerva : 280*0,001</t>
  </si>
  <si>
    <t>342265132RT6</t>
  </si>
  <si>
    <t>Úprava podkroví sádrokarton. na ocel. rošt vodor. desky  typ GKF   tl. 12,5 mm, bez izolace</t>
  </si>
  <si>
    <t>chodba : 38*1,65</t>
  </si>
  <si>
    <t>pokoje : 2,5*38*2-(2*1,5)</t>
  </si>
  <si>
    <t>podhled GKBi : -30,7</t>
  </si>
  <si>
    <t>342265132RT7</t>
  </si>
  <si>
    <t>Úprava podkroví sádrokarton. na ocel. rošt vodor. desky  typ GKFi  zelená   tl. 12,5 mm, bez izolace</t>
  </si>
  <si>
    <t>dle PD : 30,7</t>
  </si>
  <si>
    <t>342265992R00</t>
  </si>
  <si>
    <t>Příplatek k úpravě podkroví za tl. desek GKF 15 mm</t>
  </si>
  <si>
    <t>342265998RT2</t>
  </si>
  <si>
    <t>Příplatek k úpravě podkroví za plochu do 10 m2 pro plochy 2 - 5 m2</t>
  </si>
  <si>
    <t>342 01</t>
  </si>
  <si>
    <t>D+M revizní dvířka SDK  300 x 300 mm</t>
  </si>
  <si>
    <t>kpl</t>
  </si>
  <si>
    <t>612421231RT2</t>
  </si>
  <si>
    <t>30*4*3-(1,5*2*2*10+16*0,8*2)+5*10*2*3-(1,5*11*2)+0,6</t>
  </si>
  <si>
    <t>612473181R00</t>
  </si>
  <si>
    <t>Oprava  omítky  vnitřního zdiva , hladká úpravy  omítky pod obklady</t>
  </si>
  <si>
    <t>10*((1,7+1,6)*2*2-0,6*2)</t>
  </si>
  <si>
    <t>((1,7+2,1)*2*2-0,6*2)*0,9*2</t>
  </si>
  <si>
    <t>((1,7+0,8)*2*1,1-0,6*1,2+0,02)*2+(1,8+0,8)*2*2-0,6*2</t>
  </si>
  <si>
    <t>(2,4+2,1)*2*2-0,6*2</t>
  </si>
  <si>
    <t>631311121R00</t>
  </si>
  <si>
    <t>Srovnání podlahy - betonové vrstvy po stržení povlaků a dlažby  zbroušením</t>
  </si>
  <si>
    <t>632415106RT2</t>
  </si>
  <si>
    <t>Potěr Morfico samonivelační ručně tl. 6 mm MFC Level 320 - vyrovnávací</t>
  </si>
  <si>
    <t>plocha podlahy : 484</t>
  </si>
  <si>
    <t>642942111R00</t>
  </si>
  <si>
    <t>941955001R00</t>
  </si>
  <si>
    <t>Lešení lehké pomocné, výška podlahy do 1,2 m</t>
  </si>
  <si>
    <t>480*0,8</t>
  </si>
  <si>
    <t>952901111R00</t>
  </si>
  <si>
    <t>Vyčištění budov o výšce podlaží do 4 m</t>
  </si>
  <si>
    <t>95 001</t>
  </si>
  <si>
    <t>Přípravné práce - vystěhování nábytku a zařízení před  zahájením provedením prací</t>
  </si>
  <si>
    <t>hod</t>
  </si>
  <si>
    <t>95 002</t>
  </si>
  <si>
    <t>Zpětné nastěhování nábytku a zařízení po provedení stavebních úprav</t>
  </si>
  <si>
    <t>95 05</t>
  </si>
  <si>
    <t>713100828R00</t>
  </si>
  <si>
    <t>Odstranění tepelné izolace  krovu tl. vrstvy  nad 5 cm</t>
  </si>
  <si>
    <t>šikmá deska : ((36+10)*2*7,5)*1</t>
  </si>
  <si>
    <t>725110811R00</t>
  </si>
  <si>
    <t>Demontáž klozetů splachovacích</t>
  </si>
  <si>
    <t>10+2+1</t>
  </si>
  <si>
    <t>725210821R00</t>
  </si>
  <si>
    <t>Demontáž umyvadel</t>
  </si>
  <si>
    <t>725220832R02</t>
  </si>
  <si>
    <t>Demontáž  sprchových koutů</t>
  </si>
  <si>
    <t>725220841R00</t>
  </si>
  <si>
    <t>Demontáž ocelové vany</t>
  </si>
  <si>
    <t>725330820R00</t>
  </si>
  <si>
    <t>Demontáž výlevky diturvitové</t>
  </si>
  <si>
    <t>725840851R00</t>
  </si>
  <si>
    <t>Demontáž baterie sprch.diferenciální G 5/4x6/4</t>
  </si>
  <si>
    <t>763132812U00</t>
  </si>
  <si>
    <t>Demontáž  SDK podhled  -  1x deska</t>
  </si>
  <si>
    <t>7*39</t>
  </si>
  <si>
    <t>763164822U00</t>
  </si>
  <si>
    <t>Demontáž  SDK obklad podkroví  kov kce 2xdeska</t>
  </si>
  <si>
    <t>šikmá deska : (42+9,5)*2*3,1</t>
  </si>
  <si>
    <t>rezerva  0,5% : 319*0,005+0,005</t>
  </si>
  <si>
    <t>764361812R00</t>
  </si>
  <si>
    <t>Demontáž střešního okna ve stávající krytině</t>
  </si>
  <si>
    <t>39</t>
  </si>
  <si>
    <t>764361814R03</t>
  </si>
  <si>
    <t>Demontáž střešního výlezu ve stávající krytině</t>
  </si>
  <si>
    <t>765799301R00</t>
  </si>
  <si>
    <t>Demontáž podstřešní fólie</t>
  </si>
  <si>
    <t>(44*7,5*2+14*9*0,5*2)*1,05+0,7</t>
  </si>
  <si>
    <t>765901001R12</t>
  </si>
  <si>
    <t>Demontáž  fólie - parozábrana pod TI</t>
  </si>
  <si>
    <t>(280+320)*1,1</t>
  </si>
  <si>
    <t>776401800RT1</t>
  </si>
  <si>
    <t>Demontáž soklíků nebo lišt, pryžových nebo z PVC odstranění a uložení na hromady</t>
  </si>
  <si>
    <t>776511820RT3</t>
  </si>
  <si>
    <t>Odstranění PVC podlah lepených s podložkou z ploch do 10 m2</t>
  </si>
  <si>
    <t>10,6+5,25+3,5+2,1+9,85</t>
  </si>
  <si>
    <t>776551830RT2</t>
  </si>
  <si>
    <t>Sejmutí povlaků volně položených - koberce z ploch 10 - 20 m2</t>
  </si>
  <si>
    <t>440-31</t>
  </si>
  <si>
    <t>962031133R00</t>
  </si>
  <si>
    <t>Bourání příček cihelných tl. 15 cm - vybourání podezdění van a sprch. koutů</t>
  </si>
  <si>
    <t>(11*(1+1)*2*0,25)+2*(1,8+1)*2*0,5</t>
  </si>
  <si>
    <t>962036151R00</t>
  </si>
  <si>
    <t>Demontáž SDK ostění střešních oken</t>
  </si>
  <si>
    <t>20*(0,7+1,5)*2*0,3</t>
  </si>
  <si>
    <t>13*(0,8+1,2)*2*0,3</t>
  </si>
  <si>
    <t>6*(0,45+0,7)*2*0,3</t>
  </si>
  <si>
    <t>46*0,01</t>
  </si>
  <si>
    <t>965043331RT1</t>
  </si>
  <si>
    <t>Bourání podkladů bet., potěr tl. 1 - 2 cm odstranění malty a lepidla pod dlažbou</t>
  </si>
  <si>
    <t>(10*2,75+3,6*2+3,1+3,8+0,4)*0,045+0,01</t>
  </si>
  <si>
    <t>965081712RT1</t>
  </si>
  <si>
    <t>Bourání dlaždic keramických tl.1 cm - malé plochy ručně, dlaždice keramické</t>
  </si>
  <si>
    <t>10*2,75+3,6*2+3,1+3,8</t>
  </si>
  <si>
    <t>968061125R00</t>
  </si>
  <si>
    <t>Vyvěšení dřevěných dveřních křídel</t>
  </si>
  <si>
    <t>968072455R00</t>
  </si>
  <si>
    <t>Vybourání kovových dveřních zárubní pl. do 2 m2</t>
  </si>
  <si>
    <t>0,8*2*4</t>
  </si>
  <si>
    <t>974082112R00</t>
  </si>
  <si>
    <t>Vysekání rýh pro vodiče omítka stěn MVC šířka 3 cm zakrytí vedení  k  termostatu</t>
  </si>
  <si>
    <t>10*7+2*15+2*12+16</t>
  </si>
  <si>
    <t>978013141R00</t>
  </si>
  <si>
    <t>Otlučení omítek vnitřních stěn v rozsahu do 30 %</t>
  </si>
  <si>
    <t>předpoklad  cca : (12*2,5*2)</t>
  </si>
  <si>
    <t>978059521R00</t>
  </si>
  <si>
    <t>Odsekání vnitřních obkladů stěn do 2 m2 koupelny</t>
  </si>
  <si>
    <t>96 01</t>
  </si>
  <si>
    <t>Demontáže stávajících  svítidel v chodbě  -  cca 12 ks</t>
  </si>
  <si>
    <t>96 02</t>
  </si>
  <si>
    <t>Demontáž odtahových ventilátorů</t>
  </si>
  <si>
    <t>ks</t>
  </si>
  <si>
    <t>979011111R00</t>
  </si>
  <si>
    <t>Svislá doprava suti a vybour. hmot za 1. podlaží</t>
  </si>
  <si>
    <t>979011121R00</t>
  </si>
  <si>
    <t>Příplatek za každé další podlaží 5. np</t>
  </si>
  <si>
    <t>979081111R00</t>
  </si>
  <si>
    <t>Odvoz suti a vybour. hmot na skládku do 1 km</t>
  </si>
  <si>
    <t>979081121R00</t>
  </si>
  <si>
    <t>Příplatek k odvozu za každý další 1 km odvoz do 20 km</t>
  </si>
  <si>
    <t>979082111R00</t>
  </si>
  <si>
    <t>Vnitrostaveništní doprava suti do 10 m</t>
  </si>
  <si>
    <t>979082121R00</t>
  </si>
  <si>
    <t>Příplatek k vnitrost. dopravě suti za dalších 10 m</t>
  </si>
  <si>
    <t>979087113R00</t>
  </si>
  <si>
    <t>Nakládání vybouraných hmot na dopravní prostředky</t>
  </si>
  <si>
    <t>979990001R00</t>
  </si>
  <si>
    <t>Poplatek za skládku stavební suti</t>
  </si>
  <si>
    <t>999281111R00</t>
  </si>
  <si>
    <t>Přesun hmot pro rekonstrukce do výšky 25 m</t>
  </si>
  <si>
    <t>711212002RT1</t>
  </si>
  <si>
    <t>Stěrka hydroizolační těsnicí hmotou  proti vlhkosti, tl. 2mm</t>
  </si>
  <si>
    <t>koupelny : 2,75*10+2*2*2+2*0,8*2+3,6</t>
  </si>
  <si>
    <t>cca 450 mm sokl : (1,8*4*10+4*2*2+2,5*2*3)*0,45</t>
  </si>
  <si>
    <t>rezerva 5% : 91*0,05</t>
  </si>
  <si>
    <t>713111111RT1</t>
  </si>
  <si>
    <t>Izolace tepelné stropů vrchem kladené volně 1 vrstva - materiál ve specifikaci / nad podhled</t>
  </si>
  <si>
    <t>7*38,4+1,2</t>
  </si>
  <si>
    <t>713111130RT2</t>
  </si>
  <si>
    <t>Izolace tepelné stropů, vložené mezi krokve 2 vrstvy - materiál ve specifikaci</t>
  </si>
  <si>
    <t>izolace mezi krokve šikmé : 4,2*(41+10)*2+1,5*6</t>
  </si>
  <si>
    <t>713111132R12</t>
  </si>
  <si>
    <t>Izolace tepelné stropů vloženo na kleštiny vodorovně, tl. 180 mm    mater. ve specifikaci</t>
  </si>
  <si>
    <t>7*38,5</t>
  </si>
  <si>
    <t>713111211RK5</t>
  </si>
  <si>
    <t>Montáž parozábrany krovů spodem s přelepením spojů</t>
  </si>
  <si>
    <t>izol. nad chodbou : 7*38,5</t>
  </si>
  <si>
    <t>rezerva : 707*0,05+0,75</t>
  </si>
  <si>
    <t>713131131R00</t>
  </si>
  <si>
    <t>Izolace tepelná stěn lepením lepeno na stěny příčky pod hřebenem / nad chodbou</t>
  </si>
  <si>
    <t>38*(0,4+0,6*2+0,8)+2*7*(0,6*2)</t>
  </si>
  <si>
    <t>765901107R02</t>
  </si>
  <si>
    <t>Fólie podstřešní - pojistná izol. difúzně otevřená spoje přelepené, utěsněné,  vč. dodání fólie</t>
  </si>
  <si>
    <t>(13*8,5*0,5*2)+(40*7,8*2)</t>
  </si>
  <si>
    <t>735*0,025+0,125</t>
  </si>
  <si>
    <t>283763405</t>
  </si>
  <si>
    <t>Deska XPS   tl. 100 mm</t>
  </si>
  <si>
    <t>(38*(0,4+0,6*2+0,8)+2*7*(0,6*2))+110*0,025+0,25</t>
  </si>
  <si>
    <t>63140506.A</t>
  </si>
  <si>
    <t>Deska izolač.víceúčel. min.vlna tl. 60mm TI nad SDK</t>
  </si>
  <si>
    <t>nad chodbou : 7*38,5</t>
  </si>
  <si>
    <t>rezerva 2,5 % : 707*0,025+0,425</t>
  </si>
  <si>
    <t>63140518.A</t>
  </si>
  <si>
    <t>Deska izolač.víceúčel. min.vlna tl.180mm</t>
  </si>
  <si>
    <t>998713203R00</t>
  </si>
  <si>
    <t>Přesun hmot pro izolace tepelné, výšky do 24 m</t>
  </si>
  <si>
    <t>725014172R00</t>
  </si>
  <si>
    <t>Dodání a montáž  klozet závěsný  + sedátko nerezová tlačítka</t>
  </si>
  <si>
    <t>13</t>
  </si>
  <si>
    <t>725017176R00</t>
  </si>
  <si>
    <t>D + M  umyvadlo keramické  80 x 48 cm, bílé s otvorem pro baterii</t>
  </si>
  <si>
    <t>725018121R00</t>
  </si>
  <si>
    <t>D+M vana ocelová anatomická  dl. 1700 mm</t>
  </si>
  <si>
    <t>725019101R00</t>
  </si>
  <si>
    <t>D+M  výlevka stojící MIRA 5104.6 s plastovou mřížkou</t>
  </si>
  <si>
    <t>725241112U00</t>
  </si>
  <si>
    <t>D + M  vanička sprchová akryl.  900x900mm</t>
  </si>
  <si>
    <t>725245155U00</t>
  </si>
  <si>
    <t>D + M zástěna sprch zásuv 2díl</t>
  </si>
  <si>
    <t>725831314U00</t>
  </si>
  <si>
    <t>Baterie vanová stěna páka+aut přepínač</t>
  </si>
  <si>
    <t>725831315U00</t>
  </si>
  <si>
    <t>D+M Baterie  umyvadlová</t>
  </si>
  <si>
    <t>725841331U00</t>
  </si>
  <si>
    <t>Baterie sprchová kompletní</t>
  </si>
  <si>
    <t>729 01</t>
  </si>
  <si>
    <t>Stavební přípomoce pro práce ZTI / koupelny</t>
  </si>
  <si>
    <t xml:space="preserve"> </t>
  </si>
  <si>
    <t>762 001</t>
  </si>
  <si>
    <t>Provedení mykologického průzkumu trámů krovu lokalizace poškození, stanovení postupu ošetření</t>
  </si>
  <si>
    <t>762 002</t>
  </si>
  <si>
    <t>Tesařské ošetření  části pozednic a zhlaví krokví převážně nároží a  úseky u atikového zdiva</t>
  </si>
  <si>
    <t>předpoklad : (14*1*2+2)*2</t>
  </si>
  <si>
    <t>783782112RT2</t>
  </si>
  <si>
    <t>Příprava krovu pro provedení nátěru - očištění od prachových nánosů</t>
  </si>
  <si>
    <t>krov : ((44*14)*1,3065-4,804)*1*(0,14+0,1)*2</t>
  </si>
  <si>
    <t>latě : ((44*14)*1,3065-4,804)*1*(0,04+0,03)*2*4</t>
  </si>
  <si>
    <t>rezerva : 832*0,075+5,6</t>
  </si>
  <si>
    <t>783782205R00</t>
  </si>
  <si>
    <t>Nátěr tesařských konstrukcí ochranným nátěrem</t>
  </si>
  <si>
    <t>641960000R00</t>
  </si>
  <si>
    <t>Těsnění spár otvorových prvků PU pěnou</t>
  </si>
  <si>
    <t>úprava ostění oken : (0,7+1,5)*2*1*20+(0,7+1,1)*2*1*13+(0,45+0,7)*2*1*6</t>
  </si>
  <si>
    <t>rezerva : 148*0,05</t>
  </si>
  <si>
    <t>998766203R00</t>
  </si>
  <si>
    <t>Přesun hmot pro truhlářské konstr., výšky do 24 m</t>
  </si>
  <si>
    <t>771130111R00</t>
  </si>
  <si>
    <t>Obklad soklíků rovných do tmele výšky do 100 mm</t>
  </si>
  <si>
    <t>2*6+2*4+1,6*4+1,9*4+1,8*2+6,8+4+2,8*2</t>
  </si>
  <si>
    <t>771575107RU1</t>
  </si>
  <si>
    <t>Montáž podlah keram.,režné hladké, tmel, 20x20 cm  do flex.lepidlo</t>
  </si>
  <si>
    <t>2,75*10+3,6*2+4,5</t>
  </si>
  <si>
    <t>8*2+1,55*2+3,1+7,9+5,3+6,2</t>
  </si>
  <si>
    <t>771579795RT2</t>
  </si>
  <si>
    <t>Příplatek za spárování vodotěsnou hmotou - plošně Aso-flexfuge (Schomburg)</t>
  </si>
  <si>
    <t>597642060</t>
  </si>
  <si>
    <t>Dlažba   300x600x9 mm typ dlažby bude upřesněn / cenová relace  cca 500 Kč/m2 mater.</t>
  </si>
  <si>
    <t>80,8+81*0,05+0,15</t>
  </si>
  <si>
    <t>59770210.2</t>
  </si>
  <si>
    <t>Sokl , výška  100 mm</t>
  </si>
  <si>
    <t>998771203R00</t>
  </si>
  <si>
    <t>Přesun hmot pro podlahy z dlaždic, výšky do 24 m</t>
  </si>
  <si>
    <t>776421100RU1</t>
  </si>
  <si>
    <t>Lepení kobercových soklíků včetně dodávky soklíku</t>
  </si>
  <si>
    <t>(3,6+5+8+7+6,5+5)*2*2+31,5*2+12+24</t>
  </si>
  <si>
    <t>(1,5+1,8+3,5*4-4*0,7)*11</t>
  </si>
  <si>
    <t>776572100RT1</t>
  </si>
  <si>
    <t>Lepení povlakových podlah z pásů textilních pouze položení - koberec ve specifikaci</t>
  </si>
  <si>
    <t>482-80</t>
  </si>
  <si>
    <t>69741048.A</t>
  </si>
  <si>
    <t>402*1,025-0,05</t>
  </si>
  <si>
    <t>998776203R00</t>
  </si>
  <si>
    <t>Přesun hmot pro podlahy povlakové, výšky do 24 m</t>
  </si>
  <si>
    <t>781415015R00</t>
  </si>
  <si>
    <t>Montáž obkladů stěn, porovin.,tmel, 20x20,30x15 cm</t>
  </si>
  <si>
    <t>koupelny : 10*((1,7+1,6)*2*2-0,6*2)</t>
  </si>
  <si>
    <t>koupelny  515, 542 : ((1,7+2,1)*2*2-0,6*2)*0,9*2</t>
  </si>
  <si>
    <t>koupelna + WC : ((1,7+0,8)*2*1,1-0,6*1,2+0,02)*2+(1,8+0,8)*2*2-0,6*2</t>
  </si>
  <si>
    <t>koupelna : (2,4+2,1)*2*2-0,6*2</t>
  </si>
  <si>
    <t>kuchyňky : 4*0,6</t>
  </si>
  <si>
    <t>781419706RT2</t>
  </si>
  <si>
    <t>Příplatek za spárovací vodotěsnou hmotu - plošně Aso-flexfuge (Schomburg)</t>
  </si>
  <si>
    <t>781491001RT1</t>
  </si>
  <si>
    <t>Montáž lišt k obkladům rohových,koutových i dilatačních</t>
  </si>
  <si>
    <t>13*(4+2+4)*2+20</t>
  </si>
  <si>
    <t>2839999.M</t>
  </si>
  <si>
    <t>Lišta k obkladům plastová</t>
  </si>
  <si>
    <t>597813649</t>
  </si>
  <si>
    <t>Obkládačka - bude specifikováno  / cenová relace  cca  400 Kč/m2 mater.</t>
  </si>
  <si>
    <t>rezerva : 183*0,03675+0,0747</t>
  </si>
  <si>
    <t>998781203R00</t>
  </si>
  <si>
    <t>Přesun hmot pro obklady keramické, výšky do 24 m</t>
  </si>
  <si>
    <t>784165512R00</t>
  </si>
  <si>
    <t>Malba tekutá HET Klasik, bílá, bez penetrace, 2 x</t>
  </si>
  <si>
    <t>784165821R00</t>
  </si>
  <si>
    <t>22 01</t>
  </si>
  <si>
    <t>POL1_9</t>
  </si>
  <si>
    <t>22 02</t>
  </si>
  <si>
    <t>POL99_8</t>
  </si>
  <si>
    <t/>
  </si>
  <si>
    <t>SUM</t>
  </si>
  <si>
    <t>END</t>
  </si>
  <si>
    <t>612409991.R00</t>
  </si>
  <si>
    <t>Začištění omítek kolem otvorů</t>
  </si>
  <si>
    <t>612421331.R00</t>
  </si>
  <si>
    <t>Oprava vápen. Omítek stěn do 30%, štukových</t>
  </si>
  <si>
    <t>22 03</t>
  </si>
  <si>
    <t>Omytí malby v mísnostech výšky do 3,80 m</t>
  </si>
  <si>
    <t>542+394+600</t>
  </si>
  <si>
    <t>Penetrace disperzí Sokrat v do 5m</t>
  </si>
  <si>
    <t>783122110.R00</t>
  </si>
  <si>
    <t>Nátěr syntetický OK "A" 2x</t>
  </si>
  <si>
    <t>762342202.R00</t>
  </si>
  <si>
    <t>Montáž laťování střech z latí osové vzdálenosti do 0,22 m</t>
  </si>
  <si>
    <t>střešní okno;  0,8*1,65 x2x44</t>
  </si>
  <si>
    <t xml:space="preserve">Krytiny tvrdé </t>
  </si>
  <si>
    <t>765 39-1921.R00</t>
  </si>
  <si>
    <t xml:space="preserve">Přeložení, drážkové, jednoduché, na sucho </t>
  </si>
  <si>
    <t>765 31-3184.R00</t>
  </si>
  <si>
    <t>Taška prostupová + nástavec odvětrání kanalizace alt. vzt</t>
  </si>
  <si>
    <t>765 39-1938.R00</t>
  </si>
  <si>
    <t xml:space="preserve">Příplatek za sklon přes 45 do 60° </t>
  </si>
  <si>
    <t>765 90-1117.R00</t>
  </si>
  <si>
    <t xml:space="preserve">Fólie podstřešní paropropustná  Bramac TOP </t>
  </si>
  <si>
    <t>765 79-9310.R00</t>
  </si>
  <si>
    <t xml:space="preserve">Montáž fólie na krokve přibitím </t>
  </si>
  <si>
    <t>765-01</t>
  </si>
  <si>
    <t>Očištění stávající pojistné folie setřepáním a odsátím nečistot</t>
  </si>
  <si>
    <t>722172311.R00</t>
  </si>
  <si>
    <t>Potrubí z PPR D20/2,8mm, úpravy rozvodů,kuchyně</t>
  </si>
  <si>
    <t>Konstrukce klempířské</t>
  </si>
  <si>
    <t>7654361812.R00</t>
  </si>
  <si>
    <r>
      <t>Demontáž střešního okna v krytině pálené,vlnité nad 45</t>
    </r>
    <r>
      <rPr>
        <sz val="8"/>
        <rFont val="Calibri"/>
        <family val="2"/>
        <charset val="238"/>
      </rPr>
      <t>°</t>
    </r>
  </si>
  <si>
    <t>20,8*0,06</t>
  </si>
  <si>
    <t xml:space="preserve">  </t>
  </si>
  <si>
    <t>713 10-0828.R00</t>
  </si>
  <si>
    <t xml:space="preserve">Odstr. tepelné izolace, kombidesky 2str. nad 5 cm </t>
  </si>
  <si>
    <t>713-11-04</t>
  </si>
  <si>
    <t>DOD parozábrana vč. spoj. materiálu Sd min 300m, min. 170 g/m2, reakce na oheň - E</t>
  </si>
  <si>
    <t>771579795.R00</t>
  </si>
  <si>
    <t>Příplatek za dlažby v omez.prostoru</t>
  </si>
  <si>
    <t>776401800.RT1</t>
  </si>
  <si>
    <t>776 51-1820.R00</t>
  </si>
  <si>
    <t xml:space="preserve">Odstranění PVC podlah lepených s podložkou </t>
  </si>
  <si>
    <t>776 -4</t>
  </si>
  <si>
    <t xml:space="preserve">Odstranění textilní podlah lepených s podložkou </t>
  </si>
  <si>
    <t>Koberec  zátěžový, 100% PA, podklad AB, určí investor</t>
  </si>
  <si>
    <t>Obkládačky keramické  formátu 200/200, nebo 300/250 mm - viz techn. Zpráva, část byty</t>
  </si>
  <si>
    <t>bm</t>
  </si>
  <si>
    <t xml:space="preserve">Lišta vnitřní DCP styk obklad-dlažba </t>
  </si>
  <si>
    <t>2830999.M</t>
  </si>
  <si>
    <t>210 19-0014.R00</t>
  </si>
  <si>
    <t xml:space="preserve">Osazení plastových rozvodnic </t>
  </si>
  <si>
    <t>357-00000.1</t>
  </si>
  <si>
    <t>Rozvodnice plast. na povrch, 12 modulů+elektroměr 400V/TN-S,50 Hz, IP 30/20 I 25A,zkrat.odol 10kA</t>
  </si>
  <si>
    <t>210 12-0410.R00</t>
  </si>
  <si>
    <t xml:space="preserve">Jistič 1 fázový 10A, char B, dodávka +montáž (D+M) </t>
  </si>
  <si>
    <t>210 12-0411.R00</t>
  </si>
  <si>
    <t xml:space="preserve">Jistič 1 fázový 16A, char B, D+M </t>
  </si>
  <si>
    <t>210 12-0803.R00</t>
  </si>
  <si>
    <t>Chránič proudový 25A, 4pólový, D+M - reziduální proud 30 mA</t>
  </si>
  <si>
    <t>210 16-0682.R00</t>
  </si>
  <si>
    <t>Podružný elektroměr 3 fázový, D+M - přímé měření</t>
  </si>
  <si>
    <t>210 11-0001.R00</t>
  </si>
  <si>
    <t>Jednopólový vypínač, řazení 1, kompletní včetně krabice, D+M</t>
  </si>
  <si>
    <t>210 11-0003.RT1</t>
  </si>
  <si>
    <t>Střídavý přepínač, řazení 6, kompletní včet.krabice, D+M</t>
  </si>
  <si>
    <t>210 11-0003.R00</t>
  </si>
  <si>
    <t>Seriový přepínač, řazení 5, kompletní včet.krabice, D+M</t>
  </si>
  <si>
    <t>210 11-1011.R00</t>
  </si>
  <si>
    <t>Zásuvka 1 fázová, jednoduchá, kompletní včet.krabice, D+M</t>
  </si>
  <si>
    <t>210 11-1012.R00</t>
  </si>
  <si>
    <t>Zásuvka 1 fázová, dvojitá, kompletní včet.krabice, D+M</t>
  </si>
  <si>
    <t>210 11-1101.R00</t>
  </si>
  <si>
    <t>Zásuvka televizní, kompletní včet.krabice, D+M</t>
  </si>
  <si>
    <t>210 01-0353.R00</t>
  </si>
  <si>
    <t>Elektroinstal.krabice odbočná s věnečkem, univerz. - kompletní, D+M</t>
  </si>
  <si>
    <t>210 20-0010.R00</t>
  </si>
  <si>
    <t>Svítidlo žárovkové přisazené, žárovkové 2 x 60W 230V AC, D+M</t>
  </si>
  <si>
    <t>210 20-1037.R00</t>
  </si>
  <si>
    <t xml:space="preserve">Svítidlo zářivkové 1 x 18W, 230V AC, D+M </t>
  </si>
  <si>
    <t>210 20-1253.R00</t>
  </si>
  <si>
    <t>Svítidlo nouzové 11W, 230v AC s vlast.zdrojem, piktogram, D+M</t>
  </si>
  <si>
    <t>210 29-0001.R00</t>
  </si>
  <si>
    <t>Montáž a dodávka odtah.ventilátoru do prům.150mm včet.relé časového zpoždění</t>
  </si>
  <si>
    <t>210 80-0105.R00</t>
  </si>
  <si>
    <t>Kabel CYKY- J 3x1,5 mm2 , SDK konstrukce D+M</t>
  </si>
  <si>
    <t>210 80-0106.RT1</t>
  </si>
  <si>
    <t>Kabel CYKY- J 3x2,5 mm2 , SDK konstrukce D+M</t>
  </si>
  <si>
    <t>210 80-0116.R00</t>
  </si>
  <si>
    <t>220 30-1002.R00</t>
  </si>
  <si>
    <t xml:space="preserve">Vkládací instal.lišta 24 x 22mm </t>
  </si>
  <si>
    <t>210 29-5001.R00</t>
  </si>
  <si>
    <t xml:space="preserve">Drobný pomocný a montážní materiál </t>
  </si>
  <si>
    <t>soub</t>
  </si>
  <si>
    <t>210 29-5002.R00</t>
  </si>
  <si>
    <t>Drážky pro kabely ve stáv.stěnách, včet.začištění, staveb.přípomoce</t>
  </si>
  <si>
    <t>210 29-5003.R00</t>
  </si>
  <si>
    <t xml:space="preserve">Dokumentace skutečného provedení </t>
  </si>
  <si>
    <t>210 29-5004.R00</t>
  </si>
  <si>
    <t xml:space="preserve">Revizní zpráva - byty </t>
  </si>
  <si>
    <t>M21a</t>
  </si>
  <si>
    <t>Elektromontáže - úprava bytů č.4 a 11 (4a,4b,11a,11b)</t>
  </si>
  <si>
    <t>D+M strukturované kabeláže (SK) - viz příloha</t>
  </si>
  <si>
    <t>D+M poplach.zabezpečovací syst.(PZTS)-viz příloha</t>
  </si>
  <si>
    <t>240 00-0001.</t>
  </si>
  <si>
    <t>Dodávka a montáž klimatizačního systému s vnitřní výkonem 3,75 kW – 5,11 kW, energetická třída A/A, 5-ti rychlostní ventilátor, 3 - stupňový filtrační systém, přídavné filtry , automatic.restart, servisní diagnostika, samočistící funkce, délka trasy chladiva do 20m, včetně kompletní el.přípojky s jištěním a stavebních přípomocí</t>
  </si>
  <si>
    <t>M24 -1-.</t>
  </si>
  <si>
    <t xml:space="preserve">D+M ventilátor  do podhledu,min.150 m3/h, d 120 mm </t>
  </si>
  <si>
    <t>M24 -2-.</t>
  </si>
  <si>
    <t xml:space="preserve">D+M ventilátor do podhledu, min 50m3/h, d 100mm, k </t>
  </si>
  <si>
    <t>M24 -3-.</t>
  </si>
  <si>
    <t xml:space="preserve">potrubí plastové vzt dn 125-150 vč. tvarových kusů </t>
  </si>
  <si>
    <t>M24 -4-.</t>
  </si>
  <si>
    <t xml:space="preserve">D+M zpětná klapky do potrubí dn 125 </t>
  </si>
  <si>
    <t>M24 -5-.</t>
  </si>
  <si>
    <t xml:space="preserve">D+M tepelná izolace tl. 50mm, kašír. al folií DN 1 </t>
  </si>
  <si>
    <t>M24 -6-.</t>
  </si>
  <si>
    <t xml:space="preserve">D+M prostup střechou-napojení na odvětr. tašku </t>
  </si>
  <si>
    <t>Kabel CYKY- J 5x2,5 mm2 , SDK konstrukce - přívody bytů, D+M</t>
  </si>
  <si>
    <t>210 10-0001.R00</t>
  </si>
  <si>
    <t xml:space="preserve">Ukončení vodičů v rozvaděči + zapojení do 2,5 mm2 </t>
  </si>
  <si>
    <t>M21 -1-.</t>
  </si>
  <si>
    <t xml:space="preserve">DOD svítidlo stropní zářivkové 4x18W 600x600, EP,chodba </t>
  </si>
  <si>
    <t>M21 -1-0.</t>
  </si>
  <si>
    <t xml:space="preserve">Připojení spotřebičů 3 fáz- do svorek </t>
  </si>
  <si>
    <t>M21 -1-1.</t>
  </si>
  <si>
    <t xml:space="preserve">Revize elektroinstalace pro podkroví </t>
  </si>
  <si>
    <t>M21 -1-2.</t>
  </si>
  <si>
    <t xml:space="preserve">Demontáž svítidla závěsného vč. zabezpečení vodičů </t>
  </si>
  <si>
    <t>M21 -1-3.</t>
  </si>
  <si>
    <t xml:space="preserve">Demontáž stáv. ventilátou vč. zabezpečení vodičů </t>
  </si>
  <si>
    <t>M21 -2-.</t>
  </si>
  <si>
    <t xml:space="preserve">Montáž svítidlo stropní </t>
  </si>
  <si>
    <t>M21 -3-.</t>
  </si>
  <si>
    <t xml:space="preserve">Demontáž a zpětná montáž spínač nástěnný přemístěn </t>
  </si>
  <si>
    <t>M21 -4-.</t>
  </si>
  <si>
    <t xml:space="preserve">Zásuvka 230 V - demontáž a zpětná montáž přemístěn </t>
  </si>
  <si>
    <t>M21 -5-.</t>
  </si>
  <si>
    <t xml:space="preserve">Vodič CYKY 2,5 mm2 uložený pod omítkou </t>
  </si>
  <si>
    <t>M21 -6-.</t>
  </si>
  <si>
    <t xml:space="preserve">Připojení ventilátoru, úprava rozvodu do 1 m </t>
  </si>
  <si>
    <t>M21 -7-.</t>
  </si>
  <si>
    <t xml:space="preserve">Zásuvka 230V dodávka a montáž - vč. krabice instal </t>
  </si>
  <si>
    <t>M21 -9-.</t>
  </si>
  <si>
    <t xml:space="preserve">Odpojení spotřebiče 3 fáz-trouba, sporák byty - za </t>
  </si>
  <si>
    <t>M21--8</t>
  </si>
  <si>
    <t xml:space="preserve">Jistič jednopolový, 16A, vč. osazení do rozvaděče </t>
  </si>
  <si>
    <t>1536+70</t>
  </si>
  <si>
    <t>783 72-6200.R00</t>
  </si>
  <si>
    <t xml:space="preserve">Nátěr synt. lazurovací tesařských konstr. 2x lak d </t>
  </si>
  <si>
    <t>odečet: byty: 60,50</t>
  </si>
  <si>
    <t xml:space="preserve">Osazení zárubní dveřních ocelových, pl. do 2,5 m2 zpětné osazení původních zárubní </t>
  </si>
  <si>
    <t>64- 01-.</t>
  </si>
  <si>
    <t xml:space="preserve">DOD ocelová zárubeň 600*1970 </t>
  </si>
  <si>
    <t>D+M provizorní SDK zástěny, schodiště</t>
  </si>
  <si>
    <t>předpoklad : 64 (4prac. x 2dny x 8 hod)</t>
  </si>
  <si>
    <t>421- 95-01</t>
  </si>
  <si>
    <t xml:space="preserve">Lávka dřevěná  se zábradlím přechod do  výtah - pochozí plošina na střeše </t>
  </si>
  <si>
    <t>Oprava vápen.omítek stěn do 30 % pl. - štukových</t>
  </si>
  <si>
    <t xml:space="preserve">celková plocha pro byty č.4 a 11;   50 : </t>
  </si>
  <si>
    <t>3-0-2</t>
  </si>
  <si>
    <t xml:space="preserve">Desky dřevovláknité tl. 35 mm, vč., spoj.mat. hydr </t>
  </si>
  <si>
    <t>94- 2-.</t>
  </si>
  <si>
    <t xml:space="preserve">výtah stavební osobo-nákladní, h 24 m,vč.instalace </t>
  </si>
  <si>
    <t>94- 3-.</t>
  </si>
  <si>
    <t xml:space="preserve">výtah stavební - demontáž </t>
  </si>
  <si>
    <t>944 94-2101.R00</t>
  </si>
  <si>
    <t xml:space="preserve">Záchytné ohrazení na kov. konzolách, do 60° </t>
  </si>
  <si>
    <t>944 94-4101.R00</t>
  </si>
  <si>
    <t xml:space="preserve">Montáž záchytné sítě z umělých vláken nebo drátů </t>
  </si>
  <si>
    <t>945 93-1101.R00</t>
  </si>
  <si>
    <t xml:space="preserve">Zřízení horolezeckého úvazu pro práci ve výškách </t>
  </si>
  <si>
    <t>946 11-1112.</t>
  </si>
  <si>
    <t xml:space="preserve">Montáž pojízdných věží trubkových/dílcových š do 0 </t>
  </si>
  <si>
    <t>946 11-1212.</t>
  </si>
  <si>
    <t xml:space="preserve">Příplatek k pojízdným věžím š do 0,9 m dl do 3,2 m </t>
  </si>
  <si>
    <t>946 11-1812.</t>
  </si>
  <si>
    <t xml:space="preserve">Demontáž pojízdných věží trubkových/dílcových š do </t>
  </si>
  <si>
    <t>94-1</t>
  </si>
  <si>
    <t xml:space="preserve">Nájem za výtah, H do 24 m </t>
  </si>
  <si>
    <t>den</t>
  </si>
  <si>
    <t>721 29-0823.R00</t>
  </si>
  <si>
    <t xml:space="preserve">Přesun vybouraných hmot - kanalizace, H 12 - 24 m </t>
  </si>
  <si>
    <t>721 22-0801.</t>
  </si>
  <si>
    <t xml:space="preserve">Demontáž uzávěrek zápachových DN 70 </t>
  </si>
  <si>
    <t>721 17-6102.R00</t>
  </si>
  <si>
    <t xml:space="preserve">Potrubí HT připojovací DN 40 x 1,8 mm 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</si>
  <si>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</si>
  <si>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</si>
  <si>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</si>
  <si>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</si>
  <si>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</si>
  <si>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</si>
  <si>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611 62-7001.</t>
  </si>
  <si>
    <t>Dveře vnitřní hladké folie, plné 1křídlové 60x197 dle kování použitých na podlaží), zámek WC západka</t>
  </si>
  <si>
    <t>611 62-7021.</t>
  </si>
  <si>
    <t>Dveře vnitřní hladké, plné 1křídlové 80x197 cm - L kování použitých na podlaží), dozický zámek, bez p</t>
  </si>
  <si>
    <t>611 65-3321.</t>
  </si>
  <si>
    <t>Dveře vnitřní požární odolnost EI 15 DP3-C, plné, klika-klika (typ standard dle kování použitých na stávajících)</t>
  </si>
  <si>
    <t>766 -0-9.</t>
  </si>
  <si>
    <t xml:space="preserve">Montáž výlezu </t>
  </si>
  <si>
    <t>766 -1-0.</t>
  </si>
  <si>
    <t xml:space="preserve">DOD dveře vnitř., dýha dub, vč.kování, kliky zámku </t>
  </si>
  <si>
    <t>766 62-4041.R00</t>
  </si>
  <si>
    <t xml:space="preserve">Montáž střešních oken rozměr 55/78 cm </t>
  </si>
  <si>
    <t>766 62-4042.R00</t>
  </si>
  <si>
    <t xml:space="preserve">Montáž střešních oken rozměr 78/98 - 118 cm </t>
  </si>
  <si>
    <t>766 62-4043.R00</t>
  </si>
  <si>
    <t xml:space="preserve">Montáž střešních oken rozměr 78/140 - 160 cm </t>
  </si>
  <si>
    <t>766 66-0001.</t>
  </si>
  <si>
    <t xml:space="preserve">Montáž dveřních křídel otvíravých 1křídlových š do </t>
  </si>
  <si>
    <t>766 66-0021.</t>
  </si>
  <si>
    <t>766 66-0717.</t>
  </si>
  <si>
    <t xml:space="preserve">Montáž dveřních křídel samozavírače na ocelovou zá </t>
  </si>
  <si>
    <t>766 66-1112.R00</t>
  </si>
  <si>
    <t xml:space="preserve">Montáž dveří do zárubně,otevíravých 1kř.do 0,8 m </t>
  </si>
  <si>
    <t>766 67-1470.</t>
  </si>
  <si>
    <t>Střešní okna  vel. 740 x 1600 mm z bílého plastu, okna = 1,3, U skla = 1,1, klička na spodní hraně,</t>
  </si>
  <si>
    <t>766 69-1914.</t>
  </si>
  <si>
    <t xml:space="preserve">Vyvěšení  dřevěných křídel dveří pl do 2 m2 </t>
  </si>
  <si>
    <t>766 69-5212.</t>
  </si>
  <si>
    <t xml:space="preserve">Montáž truhlářských prahů dveří 1křídlových šířky </t>
  </si>
  <si>
    <t>766 81-1100.</t>
  </si>
  <si>
    <t>Montáž a dodávka souboru kuch. linky s nerezovým d 2-3 plotýnky, délka linky do  2100mm - provedení d</t>
  </si>
  <si>
    <t>766 81-2840.R00</t>
  </si>
  <si>
    <t xml:space="preserve">Demontáž kuchyňských linek do 2,1 m </t>
  </si>
  <si>
    <t>998 76-6103.R00</t>
  </si>
  <si>
    <t xml:space="preserve">Přesun hmot pro truhlářské konstr., výšky do 24 m </t>
  </si>
  <si>
    <t>998 76-6203.</t>
  </si>
  <si>
    <t xml:space="preserve">Přesun hmot procentní pro konstrukce truhlářské v </t>
  </si>
  <si>
    <t>549-17266</t>
  </si>
  <si>
    <t xml:space="preserve">Samozavírač dveří </t>
  </si>
  <si>
    <t>611-62700</t>
  </si>
  <si>
    <t>611-62702</t>
  </si>
  <si>
    <t>Dveře vnitřní hladké, plné 1křídlové 80x197 cm - P kování použitých na podlaží), dozický zámek, bez p</t>
  </si>
  <si>
    <t>611-65332</t>
  </si>
  <si>
    <t>611-87156</t>
  </si>
  <si>
    <t xml:space="preserve">Prah dveřní dřevěný dubový tl 2 cm dl.82 cm š 10 c </t>
  </si>
  <si>
    <t>766--01</t>
  </si>
  <si>
    <t>D- okno střešní výs.-kyvné 540x780, U=1,3, bílé kl protisluneční markýza a vnitřní zatemňující roleta</t>
  </si>
  <si>
    <t>766--02</t>
  </si>
  <si>
    <t>D- okno střešní výs.-kyvné 740x1180, U=1,3, bílé k protisluneční markýza a vnitřní zatemňující roleta</t>
  </si>
  <si>
    <t>766--03</t>
  </si>
  <si>
    <t>D- okno střešní výs.-kyvné 740x1600, U=1,3, bílé k protisluneční markýza a vnitřní zatemňující roleta</t>
  </si>
  <si>
    <t>766--04</t>
  </si>
  <si>
    <t xml:space="preserve">Lemování okna 540x780 vč. příslušenství </t>
  </si>
  <si>
    <t>766--05</t>
  </si>
  <si>
    <t xml:space="preserve">Lemování okna 740x1180 vč. příslušenství </t>
  </si>
  <si>
    <t>766--06</t>
  </si>
  <si>
    <t xml:space="preserve">Lemování okna 740x1600 vč. příslušenství </t>
  </si>
  <si>
    <t>766--08</t>
  </si>
  <si>
    <t xml:space="preserve">D-výlez na střechu komplet s tep.izol. poklopem 70 </t>
  </si>
  <si>
    <t xml:space="preserve">Konstrukce truhlářské </t>
  </si>
  <si>
    <t>Konstrukce montované - sádrokartony</t>
  </si>
  <si>
    <t>342 26-6111.RT6</t>
  </si>
  <si>
    <t xml:space="preserve">Obklad stěn SDKna ocel. kci - mezipokoj.příčky des </t>
  </si>
  <si>
    <t>342 90-1111.R01</t>
  </si>
  <si>
    <t xml:space="preserve">montáž stěn bez dveří </t>
  </si>
  <si>
    <t xml:space="preserve">Osazení revizních dvířek 300x300 mm </t>
  </si>
  <si>
    <t>346242315.R00</t>
  </si>
  <si>
    <t>346244315.R00</t>
  </si>
  <si>
    <t xml:space="preserve">Revizní dvířka 300x300 mm </t>
  </si>
  <si>
    <t>Rekonstrukce a zateplení střechy (podkroví)</t>
  </si>
  <si>
    <t>ČŠI - ústředí, Fráni Šrámka 37, 150 21 Praha 5</t>
  </si>
  <si>
    <t>SO 01 Rekonstrukce střechy a zateplení střechy (podkroví), včetně stavebních</t>
  </si>
  <si>
    <t>úprav bytu č.4 a 11</t>
  </si>
  <si>
    <t>Výkaz výměr stavby</t>
  </si>
  <si>
    <t>Úpravy povrchů</t>
  </si>
  <si>
    <t>764</t>
  </si>
  <si>
    <t>Elektromontáže - úprava bytů</t>
  </si>
  <si>
    <t>3 Svislé konstrukce celkem</t>
  </si>
  <si>
    <t>006 Úpravy povrchů celkem</t>
  </si>
  <si>
    <t>64 Výplně otvorů celkem</t>
  </si>
  <si>
    <t>63 Podlahové konstrukce celkem</t>
  </si>
  <si>
    <t>009 Ostatní konstrukce a práce celkem</t>
  </si>
  <si>
    <t>95 Dokončovací konstrukce na pozemních stavbách celkem</t>
  </si>
  <si>
    <t>99 Staveništní přesun hmot celkem</t>
  </si>
  <si>
    <t>96 Bourání konstrukcí celkem</t>
  </si>
  <si>
    <t>711 Izolace proti vodě celkem</t>
  </si>
  <si>
    <t>713 Izolace tepelné celkem</t>
  </si>
  <si>
    <t>722 Vnitřní vodovod celkem</t>
  </si>
  <si>
    <t>721 Vnitřní kanalizace celkem</t>
  </si>
  <si>
    <t>725 Zařizovací předměty celkem</t>
  </si>
  <si>
    <t>727 Protipožární ochrana celkem</t>
  </si>
  <si>
    <t>730 Ústřední vytápění celkem</t>
  </si>
  <si>
    <t>762 Konstrukce tesařské celkem</t>
  </si>
  <si>
    <t>765 Krytiny tvrdé celkem</t>
  </si>
  <si>
    <t>764 Konstrukce klempířské celkem</t>
  </si>
  <si>
    <t>763 Konstrukce montované - sádrokartony celkem</t>
  </si>
  <si>
    <t>766 Konstrukce truhlářské celkem</t>
  </si>
  <si>
    <t>771 Podlahy z dlaždic celkem</t>
  </si>
  <si>
    <t>776 Podlahy povlakové celkem</t>
  </si>
  <si>
    <t>764 Malby celkem</t>
  </si>
  <si>
    <t>781 Obklady keramické celkem</t>
  </si>
  <si>
    <t>783 Nátěry celkem</t>
  </si>
  <si>
    <t>M21a Elektromontáže - úprava bytů č.4 a 11 (4a,4b,11a,11b) celkem</t>
  </si>
  <si>
    <t>M24 Montáže vzduchotechnických zařízení celkem</t>
  </si>
  <si>
    <t>M22 Montáž sdělovací a zabezp. techniky celkem</t>
  </si>
  <si>
    <t>M21 Elektromontáže celkem</t>
  </si>
  <si>
    <t xml:space="preserve">D+M doplnění přístup.systému, spol.místnost (plně kompatibilní se stávajícím systémem ANeT Guard ve složení vnitřní čtečka bezkontaktních karet, elektromag. zámek a jednotka pro ovládání zámku s připojením do LAN - ke stávající jednotce ANeT UniControl)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</si>
</sst>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</font>
    <font>
      <sz val="10"/>
      <name val="Arial CE"/>
      <charset val="238"/>
    </font>
    <font>
      <sz val="8"/>
      <name val="Arial CE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1" fillId="0" borderId="0" applyFont="0" applyFill="0" applyBorder="0" applyAlignment="0" applyProtection="0"/>
  </cellStyleXfs>
  <cellXfs count="30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4" xfId="0" applyFont="1" applyBorder="1"/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4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vertical="top"/>
    </xf>
    <xf numFmtId="14" fontId="8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1" fontId="8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8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1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1" fontId="8" fillId="0" borderId="9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8" fillId="0" borderId="13" xfId="0" applyFont="1" applyFill="1" applyBorder="1" applyAlignment="1">
      <alignment horizontal="left" vertical="top"/>
    </xf>
    <xf numFmtId="0" fontId="8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8" fillId="0" borderId="10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49" fontId="8" fillId="3" borderId="4" xfId="0" applyNumberFormat="1" applyFont="1" applyFill="1" applyBorder="1" applyAlignment="1">
      <alignment horizontal="left" vertical="center"/>
    </xf>
    <xf numFmtId="0" fontId="8" fillId="3" borderId="4" xfId="0" applyFont="1" applyFill="1" applyBorder="1"/>
    <xf numFmtId="0" fontId="8" fillId="3" borderId="4" xfId="0" applyFont="1" applyFill="1" applyBorder="1" applyAlignment="1"/>
    <xf numFmtId="0" fontId="8" fillId="4" borderId="4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19" xfId="0" applyNumberFormat="1" applyBorder="1"/>
    <xf numFmtId="3" fontId="0" fillId="0" borderId="19" xfId="0" applyNumberFormat="1" applyBorder="1" applyAlignment="1"/>
    <xf numFmtId="3" fontId="7" fillId="5" borderId="23" xfId="0" applyNumberFormat="1" applyFont="1" applyFill="1" applyBorder="1" applyAlignment="1">
      <alignment vertical="center"/>
    </xf>
    <xf numFmtId="3" fontId="7" fillId="5" borderId="13" xfId="0" applyNumberFormat="1" applyFont="1" applyFill="1" applyBorder="1" applyAlignment="1">
      <alignment vertical="center"/>
    </xf>
    <xf numFmtId="3" fontId="7" fillId="5" borderId="13" xfId="0" applyNumberFormat="1" applyFont="1" applyFill="1" applyBorder="1" applyAlignment="1">
      <alignment vertical="center" wrapText="1"/>
    </xf>
    <xf numFmtId="3" fontId="0" fillId="0" borderId="23" xfId="0" applyNumberFormat="1" applyBorder="1" applyAlignment="1"/>
    <xf numFmtId="3" fontId="0" fillId="0" borderId="7" xfId="0" applyNumberFormat="1" applyBorder="1" applyAlignment="1">
      <alignment horizontal="left" indent="1"/>
    </xf>
    <xf numFmtId="0" fontId="2" fillId="0" borderId="0" xfId="0" applyFont="1" applyAlignment="1">
      <alignment horizontal="center" shrinkToFit="1"/>
    </xf>
    <xf numFmtId="3" fontId="10" fillId="5" borderId="20" xfId="0" applyNumberFormat="1" applyFont="1" applyFill="1" applyBorder="1" applyAlignment="1">
      <alignment horizontal="center" vertical="center" wrapText="1" shrinkToFit="1"/>
    </xf>
    <xf numFmtId="3" fontId="7" fillId="5" borderId="20" xfId="0" applyNumberFormat="1" applyFont="1" applyFill="1" applyBorder="1" applyAlignment="1">
      <alignment horizontal="center" vertical="center" wrapText="1" shrinkToFit="1"/>
    </xf>
    <xf numFmtId="3" fontId="3" fillId="0" borderId="20" xfId="0" applyNumberFormat="1" applyFont="1" applyBorder="1" applyAlignment="1">
      <alignment horizontal="right" wrapText="1" shrinkToFit="1"/>
    </xf>
    <xf numFmtId="3" fontId="3" fillId="0" borderId="20" xfId="0" applyNumberFormat="1" applyFont="1" applyBorder="1" applyAlignment="1">
      <alignment horizontal="right" shrinkToFit="1"/>
    </xf>
    <xf numFmtId="3" fontId="0" fillId="0" borderId="20" xfId="0" applyNumberFormat="1" applyBorder="1" applyAlignment="1">
      <alignment shrinkToFit="1"/>
    </xf>
    <xf numFmtId="3" fontId="0" fillId="0" borderId="21" xfId="0" applyNumberFormat="1" applyBorder="1" applyAlignment="1">
      <alignment wrapText="1" shrinkToFit="1"/>
    </xf>
    <xf numFmtId="3" fontId="0" fillId="0" borderId="21" xfId="0" applyNumberFormat="1" applyBorder="1" applyAlignment="1">
      <alignment shrinkToFit="1"/>
    </xf>
    <xf numFmtId="3" fontId="0" fillId="0" borderId="22" xfId="0" applyNumberFormat="1" applyBorder="1" applyAlignment="1">
      <alignment wrapText="1" shrinkToFit="1"/>
    </xf>
    <xf numFmtId="3" fontId="0" fillId="0" borderId="22" xfId="0" applyNumberFormat="1" applyBorder="1" applyAlignment="1">
      <alignment shrinkToFit="1"/>
    </xf>
    <xf numFmtId="3" fontId="0" fillId="3" borderId="22" xfId="0" applyNumberFormat="1" applyFill="1" applyBorder="1" applyAlignment="1">
      <alignment wrapText="1" shrinkToFit="1"/>
    </xf>
    <xf numFmtId="3" fontId="0" fillId="3" borderId="22" xfId="0" applyNumberFormat="1" applyFill="1" applyBorder="1" applyAlignment="1">
      <alignment shrinkToFit="1"/>
    </xf>
    <xf numFmtId="0" fontId="4" fillId="3" borderId="8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4" fontId="4" fillId="3" borderId="5" xfId="0" applyNumberFormat="1" applyFont="1" applyFill="1" applyBorder="1" applyAlignment="1">
      <alignment horizontal="left" vertical="center"/>
    </xf>
    <xf numFmtId="0" fontId="0" fillId="3" borderId="5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6" fillId="5" borderId="23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3" borderId="22" xfId="0" applyNumberFormat="1" applyFont="1" applyFill="1" applyBorder="1" applyAlignment="1"/>
    <xf numFmtId="49" fontId="0" fillId="0" borderId="1" xfId="0" applyNumberFormat="1" applyBorder="1"/>
    <xf numFmtId="49" fontId="0" fillId="0" borderId="10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5" borderId="23" xfId="0" applyFill="1" applyBorder="1"/>
    <xf numFmtId="0" fontId="17" fillId="0" borderId="0" xfId="0" applyFont="1"/>
    <xf numFmtId="49" fontId="0" fillId="5" borderId="20" xfId="0" applyNumberFormat="1" applyFill="1" applyBorder="1"/>
    <xf numFmtId="0" fontId="0" fillId="5" borderId="20" xfId="0" applyFill="1" applyBorder="1" applyAlignment="1">
      <alignment horizontal="center"/>
    </xf>
    <xf numFmtId="0" fontId="0" fillId="5" borderId="20" xfId="0" applyFill="1" applyBorder="1"/>
    <xf numFmtId="0" fontId="0" fillId="5" borderId="20" xfId="0" applyFill="1" applyBorder="1" applyAlignment="1">
      <alignment wrapText="1"/>
    </xf>
    <xf numFmtId="4" fontId="17" fillId="4" borderId="21" xfId="0" applyNumberFormat="1" applyFont="1" applyFill="1" applyBorder="1" applyAlignment="1" applyProtection="1">
      <alignment vertical="top" shrinkToFit="1"/>
      <protection locked="0"/>
    </xf>
    <xf numFmtId="4" fontId="17" fillId="0" borderId="21" xfId="0" applyNumberFormat="1" applyFont="1" applyBorder="1" applyAlignment="1">
      <alignment vertical="top" shrinkToFit="1"/>
    </xf>
    <xf numFmtId="4" fontId="17" fillId="0" borderId="19" xfId="0" applyNumberFormat="1" applyFont="1" applyBorder="1" applyAlignment="1">
      <alignment vertical="top" shrinkToFit="1"/>
    </xf>
    <xf numFmtId="4" fontId="0" fillId="3" borderId="22" xfId="0" applyNumberFormat="1" applyFill="1" applyBorder="1" applyAlignment="1">
      <alignment vertical="top" shrinkToFit="1"/>
    </xf>
    <xf numFmtId="4" fontId="0" fillId="3" borderId="7" xfId="0" applyNumberFormat="1" applyFill="1" applyBorder="1" applyAlignment="1">
      <alignment vertical="top" shrinkToFit="1"/>
    </xf>
    <xf numFmtId="49" fontId="8" fillId="3" borderId="9" xfId="0" applyNumberFormat="1" applyFont="1" applyFill="1" applyBorder="1" applyAlignment="1">
      <alignment vertical="top"/>
    </xf>
    <xf numFmtId="0" fontId="8" fillId="3" borderId="9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vertical="top"/>
    </xf>
    <xf numFmtId="4" fontId="8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6" borderId="21" xfId="0" applyNumberFormat="1" applyFont="1" applyFill="1" applyBorder="1" applyAlignment="1" applyProtection="1">
      <alignment vertical="top" shrinkToFit="1"/>
      <protection locked="0"/>
    </xf>
    <xf numFmtId="4" fontId="17" fillId="6" borderId="21" xfId="0" applyNumberFormat="1" applyFon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 shrinkToFit="1"/>
    </xf>
    <xf numFmtId="4" fontId="0" fillId="3" borderId="19" xfId="0" applyNumberFormat="1" applyFill="1" applyBorder="1" applyAlignment="1">
      <alignment vertical="top" shrinkToFit="1"/>
    </xf>
    <xf numFmtId="4" fontId="0" fillId="6" borderId="21" xfId="0" applyNumberFormat="1" applyFill="1" applyBorder="1" applyAlignment="1">
      <alignment vertical="top" shrinkToFit="1"/>
    </xf>
    <xf numFmtId="49" fontId="19" fillId="0" borderId="21" xfId="3" applyNumberFormat="1" applyFont="1" applyFill="1" applyBorder="1" applyAlignment="1">
      <alignment horizontal="left"/>
    </xf>
    <xf numFmtId="0" fontId="19" fillId="0" borderId="21" xfId="3" applyFont="1" applyFill="1" applyBorder="1" applyAlignment="1">
      <alignment wrapText="1"/>
    </xf>
    <xf numFmtId="49" fontId="22" fillId="0" borderId="21" xfId="3" applyNumberFormat="1" applyFont="1" applyFill="1" applyBorder="1" applyAlignment="1">
      <alignment horizontal="center" shrinkToFit="1"/>
    </xf>
    <xf numFmtId="4" fontId="22" fillId="0" borderId="21" xfId="3" applyNumberFormat="1" applyFont="1" applyFill="1" applyBorder="1" applyAlignment="1">
      <alignment horizontal="right"/>
    </xf>
    <xf numFmtId="4" fontId="17" fillId="6" borderId="22" xfId="0" applyNumberFormat="1" applyFont="1" applyFill="1" applyBorder="1" applyAlignment="1" applyProtection="1">
      <alignment vertical="top" shrinkToFit="1"/>
      <protection locked="0"/>
    </xf>
    <xf numFmtId="4" fontId="17" fillId="6" borderId="22" xfId="0" applyNumberFormat="1" applyFont="1" applyFill="1" applyBorder="1" applyAlignment="1">
      <alignment vertical="top" shrinkToFit="1"/>
    </xf>
    <xf numFmtId="4" fontId="8" fillId="6" borderId="21" xfId="0" applyNumberFormat="1" applyFont="1" applyFill="1" applyBorder="1" applyAlignment="1">
      <alignment vertical="top" shrinkToFit="1"/>
    </xf>
    <xf numFmtId="0" fontId="0" fillId="6" borderId="0" xfId="0" applyFill="1"/>
    <xf numFmtId="4" fontId="8" fillId="3" borderId="15" xfId="0" applyNumberFormat="1" applyFont="1" applyFill="1" applyBorder="1" applyAlignment="1">
      <alignment vertical="top" shrinkToFit="1"/>
    </xf>
    <xf numFmtId="0" fontId="0" fillId="5" borderId="21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17" fillId="0" borderId="19" xfId="0" applyFont="1" applyBorder="1"/>
    <xf numFmtId="4" fontId="8" fillId="6" borderId="15" xfId="0" applyNumberFormat="1" applyFont="1" applyFill="1" applyBorder="1" applyAlignment="1">
      <alignment vertical="top" shrinkToFit="1"/>
    </xf>
    <xf numFmtId="4" fontId="17" fillId="7" borderId="21" xfId="0" applyNumberFormat="1" applyFont="1" applyFill="1" applyBorder="1" applyAlignment="1" applyProtection="1">
      <alignment vertical="top" shrinkToFit="1"/>
      <protection locked="0"/>
    </xf>
    <xf numFmtId="4" fontId="17" fillId="7" borderId="21" xfId="0" applyNumberFormat="1" applyFont="1" applyFill="1" applyBorder="1" applyAlignment="1">
      <alignment vertical="top" shrinkToFit="1"/>
    </xf>
    <xf numFmtId="0" fontId="17" fillId="3" borderId="11" xfId="0" applyFont="1" applyFill="1" applyBorder="1" applyAlignment="1">
      <alignment vertical="top"/>
    </xf>
    <xf numFmtId="0" fontId="23" fillId="0" borderId="11" xfId="0" applyFont="1" applyFill="1" applyBorder="1" applyAlignment="1">
      <alignment vertical="top"/>
    </xf>
    <xf numFmtId="0" fontId="8" fillId="0" borderId="11" xfId="0" applyNumberFormat="1" applyFont="1" applyFill="1" applyBorder="1" applyAlignment="1">
      <alignment vertical="top"/>
    </xf>
    <xf numFmtId="0" fontId="8" fillId="0" borderId="15" xfId="0" applyNumberFormat="1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vertical="top" shrinkToFit="1"/>
    </xf>
    <xf numFmtId="164" fontId="8" fillId="0" borderId="15" xfId="0" applyNumberFormat="1" applyFont="1" applyFill="1" applyBorder="1" applyAlignment="1">
      <alignment vertical="top" shrinkToFit="1"/>
    </xf>
    <xf numFmtId="4" fontId="8" fillId="0" borderId="15" xfId="0" applyNumberFormat="1" applyFont="1" applyFill="1" applyBorder="1" applyAlignment="1">
      <alignment vertical="top" shrinkToFit="1"/>
    </xf>
    <xf numFmtId="0" fontId="17" fillId="0" borderId="19" xfId="0" applyFont="1" applyFill="1" applyBorder="1" applyAlignment="1">
      <alignment vertical="top"/>
    </xf>
    <xf numFmtId="0" fontId="17" fillId="0" borderId="19" xfId="0" applyNumberFormat="1" applyFont="1" applyFill="1" applyBorder="1" applyAlignment="1">
      <alignment vertical="top"/>
    </xf>
    <xf numFmtId="0" fontId="17" fillId="0" borderId="21" xfId="0" applyNumberFormat="1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center" vertical="top" shrinkToFit="1"/>
    </xf>
    <xf numFmtId="164" fontId="17" fillId="0" borderId="21" xfId="0" applyNumberFormat="1" applyFont="1" applyFill="1" applyBorder="1" applyAlignment="1">
      <alignment vertical="top" shrinkToFit="1"/>
    </xf>
    <xf numFmtId="4" fontId="17" fillId="0" borderId="21" xfId="0" applyNumberFormat="1" applyFont="1" applyFill="1" applyBorder="1" applyAlignment="1" applyProtection="1">
      <alignment vertical="top" shrinkToFit="1"/>
      <protection locked="0"/>
    </xf>
    <xf numFmtId="4" fontId="17" fillId="0" borderId="21" xfId="0" applyNumberFormat="1" applyFont="1" applyFill="1" applyBorder="1" applyAlignment="1">
      <alignment vertical="top" shrinkToFit="1"/>
    </xf>
    <xf numFmtId="0" fontId="18" fillId="0" borderId="21" xfId="0" quotePrefix="1" applyNumberFormat="1" applyFont="1" applyFill="1" applyBorder="1" applyAlignment="1">
      <alignment horizontal="left" vertical="top" wrapText="1"/>
    </xf>
    <xf numFmtId="0" fontId="18" fillId="0" borderId="21" xfId="0" applyNumberFormat="1" applyFont="1" applyFill="1" applyBorder="1" applyAlignment="1">
      <alignment horizontal="center" vertical="top" wrapText="1" shrinkToFit="1"/>
    </xf>
    <xf numFmtId="164" fontId="18" fillId="0" borderId="21" xfId="0" applyNumberFormat="1" applyFont="1" applyFill="1" applyBorder="1" applyAlignment="1">
      <alignment vertical="top" wrapText="1" shrinkToFit="1"/>
    </xf>
    <xf numFmtId="4" fontId="17" fillId="0" borderId="19" xfId="0" applyNumberFormat="1" applyFont="1" applyFill="1" applyBorder="1" applyAlignment="1">
      <alignment vertical="top" shrinkToFit="1"/>
    </xf>
    <xf numFmtId="0" fontId="17" fillId="0" borderId="22" xfId="0" applyFont="1" applyFill="1" applyBorder="1"/>
    <xf numFmtId="0" fontId="0" fillId="0" borderId="22" xfId="0" applyFill="1" applyBorder="1"/>
    <xf numFmtId="0" fontId="8" fillId="0" borderId="11" xfId="0" applyFont="1" applyFill="1" applyBorder="1" applyAlignment="1">
      <alignment vertical="top"/>
    </xf>
    <xf numFmtId="0" fontId="0" fillId="0" borderId="0" xfId="0" applyFill="1"/>
    <xf numFmtId="4" fontId="8" fillId="0" borderId="21" xfId="0" applyNumberFormat="1" applyFont="1" applyFill="1" applyBorder="1" applyAlignment="1">
      <alignment vertical="top" shrinkToFit="1"/>
    </xf>
    <xf numFmtId="49" fontId="19" fillId="0" borderId="24" xfId="3" applyNumberFormat="1" applyFont="1" applyFill="1" applyBorder="1" applyAlignment="1">
      <alignment horizontal="left"/>
    </xf>
    <xf numFmtId="0" fontId="19" fillId="0" borderId="24" xfId="3" applyFont="1" applyFill="1" applyBorder="1" applyAlignment="1">
      <alignment wrapText="1"/>
    </xf>
    <xf numFmtId="49" fontId="19" fillId="0" borderId="24" xfId="3" applyNumberFormat="1" applyFont="1" applyFill="1" applyBorder="1" applyAlignment="1">
      <alignment horizontal="center" shrinkToFit="1"/>
    </xf>
    <xf numFmtId="4" fontId="19" fillId="0" borderId="24" xfId="3" applyNumberFormat="1" applyFont="1" applyFill="1" applyBorder="1" applyAlignment="1">
      <alignment horizontal="right"/>
    </xf>
    <xf numFmtId="0" fontId="0" fillId="0" borderId="11" xfId="0" applyFill="1" applyBorder="1" applyAlignment="1">
      <alignment vertical="top"/>
    </xf>
    <xf numFmtId="164" fontId="17" fillId="0" borderId="21" xfId="0" applyNumberFormat="1" applyFont="1" applyFill="1" applyBorder="1" applyAlignment="1">
      <alignment vertical="top" wrapText="1" shrinkToFit="1"/>
    </xf>
    <xf numFmtId="0" fontId="8" fillId="0" borderId="11" xfId="0" applyNumberFormat="1" applyFont="1" applyFill="1" applyBorder="1" applyAlignment="1">
      <alignment horizontal="left" vertical="top"/>
    </xf>
    <xf numFmtId="0" fontId="17" fillId="0" borderId="21" xfId="0" quotePrefix="1" applyNumberFormat="1" applyFont="1" applyFill="1" applyBorder="1" applyAlignment="1">
      <alignment horizontal="left" vertical="top" wrapText="1"/>
    </xf>
    <xf numFmtId="0" fontId="17" fillId="0" borderId="21" xfId="0" applyNumberFormat="1" applyFont="1" applyFill="1" applyBorder="1" applyAlignment="1">
      <alignment horizontal="center" vertical="top" wrapText="1" shrinkToFit="1"/>
    </xf>
    <xf numFmtId="4" fontId="0" fillId="0" borderId="21" xfId="0" applyNumberFormat="1" applyFill="1" applyBorder="1" applyAlignment="1">
      <alignment vertical="top" shrinkToFit="1"/>
    </xf>
    <xf numFmtId="0" fontId="17" fillId="0" borderId="19" xfId="0" applyNumberFormat="1" applyFont="1" applyFill="1" applyBorder="1" applyAlignment="1">
      <alignment horizontal="left" vertical="top"/>
    </xf>
    <xf numFmtId="9" fontId="17" fillId="0" borderId="19" xfId="11" applyFont="1" applyFill="1" applyBorder="1" applyAlignment="1">
      <alignment vertical="top"/>
    </xf>
    <xf numFmtId="9" fontId="17" fillId="0" borderId="21" xfId="11" applyFont="1" applyFill="1" applyBorder="1" applyAlignment="1">
      <alignment horizontal="left" vertical="top" wrapText="1"/>
    </xf>
    <xf numFmtId="9" fontId="17" fillId="0" borderId="21" xfId="11" applyFont="1" applyFill="1" applyBorder="1" applyAlignment="1">
      <alignment horizontal="center" vertical="top" shrinkToFit="1"/>
    </xf>
    <xf numFmtId="49" fontId="19" fillId="0" borderId="22" xfId="3" applyNumberFormat="1" applyFont="1" applyFill="1" applyBorder="1" applyAlignment="1">
      <alignment horizontal="left"/>
    </xf>
    <xf numFmtId="49" fontId="22" fillId="0" borderId="22" xfId="3" applyNumberFormat="1" applyFont="1" applyFill="1" applyBorder="1" applyAlignment="1">
      <alignment horizontal="center" shrinkToFit="1"/>
    </xf>
    <xf numFmtId="4" fontId="22" fillId="0" borderId="22" xfId="3" applyNumberFormat="1" applyFont="1" applyFill="1" applyBorder="1" applyAlignment="1">
      <alignment horizontal="right"/>
    </xf>
    <xf numFmtId="4" fontId="17" fillId="0" borderId="22" xfId="0" applyNumberFormat="1" applyFont="1" applyFill="1" applyBorder="1" applyAlignment="1" applyProtection="1">
      <alignment vertical="top" shrinkToFit="1"/>
      <protection locked="0"/>
    </xf>
    <xf numFmtId="0" fontId="17" fillId="0" borderId="15" xfId="0" applyFont="1" applyFill="1" applyBorder="1" applyAlignment="1">
      <alignment vertical="top"/>
    </xf>
    <xf numFmtId="0" fontId="17" fillId="0" borderId="20" xfId="0" applyFont="1" applyFill="1" applyBorder="1"/>
    <xf numFmtId="0" fontId="17" fillId="0" borderId="21" xfId="0" applyFont="1" applyFill="1" applyBorder="1"/>
    <xf numFmtId="0" fontId="17" fillId="0" borderId="21" xfId="0" applyFont="1" applyFill="1" applyBorder="1" applyAlignment="1">
      <alignment vertical="top"/>
    </xf>
    <xf numFmtId="0" fontId="7" fillId="3" borderId="11" xfId="0" applyFont="1" applyFill="1" applyBorder="1"/>
    <xf numFmtId="0" fontId="7" fillId="3" borderId="9" xfId="0" applyFont="1" applyFill="1" applyBorder="1"/>
    <xf numFmtId="4" fontId="7" fillId="3" borderId="15" xfId="0" applyNumberFormat="1" applyFont="1" applyFill="1" applyBorder="1" applyAlignment="1">
      <alignment horizontal="center"/>
    </xf>
    <xf numFmtId="0" fontId="8" fillId="3" borderId="26" xfId="0" applyFont="1" applyFill="1" applyBorder="1" applyAlignment="1"/>
    <xf numFmtId="0" fontId="0" fillId="3" borderId="26" xfId="0" applyFont="1" applyFill="1" applyBorder="1" applyAlignment="1">
      <alignment horizontal="right" vertical="center"/>
    </xf>
    <xf numFmtId="0" fontId="8" fillId="3" borderId="27" xfId="0" applyFont="1" applyFill="1" applyBorder="1" applyAlignment="1"/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vertical="center"/>
    </xf>
    <xf numFmtId="0" fontId="0" fillId="0" borderId="27" xfId="0" applyBorder="1" applyAlignment="1">
      <alignment horizontal="right"/>
    </xf>
    <xf numFmtId="0" fontId="8" fillId="4" borderId="26" xfId="0" applyFont="1" applyFill="1" applyBorder="1" applyAlignment="1" applyProtection="1">
      <alignment horizontal="left" vertical="center"/>
      <protection locked="0"/>
    </xf>
    <xf numFmtId="0" fontId="8" fillId="0" borderId="28" xfId="0" applyFont="1" applyBorder="1" applyAlignment="1">
      <alignment vertical="center"/>
    </xf>
    <xf numFmtId="0" fontId="0" fillId="0" borderId="27" xfId="0" applyFont="1" applyBorder="1" applyAlignment="1">
      <alignment horizontal="right" indent="1"/>
    </xf>
    <xf numFmtId="4" fontId="13" fillId="0" borderId="29" xfId="0" applyNumberFormat="1" applyFont="1" applyBorder="1" applyAlignment="1">
      <alignment horizontal="right" vertical="center" indent="1"/>
    </xf>
    <xf numFmtId="4" fontId="11" fillId="0" borderId="29" xfId="0" applyNumberFormat="1" applyFont="1" applyBorder="1" applyAlignment="1">
      <alignment horizontal="right" vertical="center" indent="1"/>
    </xf>
    <xf numFmtId="0" fontId="8" fillId="0" borderId="30" xfId="0" applyFont="1" applyBorder="1" applyAlignment="1">
      <alignment vertical="center"/>
    </xf>
    <xf numFmtId="0" fontId="0" fillId="0" borderId="26" xfId="0" applyBorder="1" applyAlignment="1"/>
    <xf numFmtId="0" fontId="8" fillId="0" borderId="27" xfId="0" applyFont="1" applyBorder="1" applyAlignment="1">
      <alignment vertical="top"/>
    </xf>
    <xf numFmtId="0" fontId="8" fillId="0" borderId="27" xfId="0" applyFont="1" applyBorder="1" applyAlignment="1"/>
    <xf numFmtId="0" fontId="0" fillId="0" borderId="32" xfId="0" applyBorder="1" applyAlignment="1"/>
    <xf numFmtId="0" fontId="17" fillId="0" borderId="7" xfId="0" applyFont="1" applyFill="1" applyBorder="1"/>
    <xf numFmtId="49" fontId="19" fillId="0" borderId="19" xfId="3" applyNumberFormat="1" applyFont="1" applyFill="1" applyBorder="1" applyAlignment="1">
      <alignment horizontal="left"/>
    </xf>
    <xf numFmtId="0" fontId="0" fillId="0" borderId="21" xfId="0" applyFill="1" applyBorder="1"/>
    <xf numFmtId="0" fontId="17" fillId="0" borderId="0" xfId="0" applyFont="1" applyBorder="1"/>
    <xf numFmtId="0" fontId="8" fillId="0" borderId="22" xfId="0" applyNumberFormat="1" applyFont="1" applyFill="1" applyBorder="1" applyAlignment="1">
      <alignment horizontal="left" vertical="top" wrapText="1"/>
    </xf>
    <xf numFmtId="4" fontId="8" fillId="0" borderId="22" xfId="0" applyNumberFormat="1" applyFont="1" applyFill="1" applyBorder="1"/>
    <xf numFmtId="0" fontId="17" fillId="0" borderId="22" xfId="0" applyFont="1" applyFill="1" applyBorder="1" applyAlignment="1">
      <alignment vertical="top"/>
    </xf>
    <xf numFmtId="4" fontId="8" fillId="0" borderId="22" xfId="0" applyNumberFormat="1" applyFont="1" applyFill="1" applyBorder="1" applyAlignment="1">
      <alignment vertical="top" shrinkToFit="1"/>
    </xf>
    <xf numFmtId="0" fontId="16" fillId="3" borderId="7" xfId="0" applyFont="1" applyFill="1" applyBorder="1"/>
    <xf numFmtId="4" fontId="16" fillId="3" borderId="22" xfId="0" applyNumberFormat="1" applyFont="1" applyFill="1" applyBorder="1" applyAlignment="1"/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3" xfId="0" applyNumberFormat="1" applyBorder="1"/>
    <xf numFmtId="3" fontId="0" fillId="0" borderId="13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4" xfId="0" applyNumberFormat="1" applyBorder="1"/>
    <xf numFmtId="3" fontId="0" fillId="0" borderId="4" xfId="0" applyNumberFormat="1" applyBorder="1" applyAlignment="1">
      <alignment wrapText="1"/>
    </xf>
    <xf numFmtId="3" fontId="0" fillId="3" borderId="11" xfId="0" applyNumberFormat="1" applyFill="1" applyBorder="1"/>
    <xf numFmtId="3" fontId="0" fillId="3" borderId="9" xfId="0" applyNumberFormat="1" applyFill="1" applyBorder="1"/>
    <xf numFmtId="3" fontId="0" fillId="3" borderId="16" xfId="0" applyNumberFormat="1" applyFill="1" applyBorder="1"/>
    <xf numFmtId="0" fontId="0" fillId="0" borderId="0" xfId="0" applyNumberFormat="1" applyAlignment="1">
      <alignment wrapText="1"/>
    </xf>
    <xf numFmtId="49" fontId="7" fillId="0" borderId="23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4" fontId="11" fillId="0" borderId="11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30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1" fillId="0" borderId="30" xfId="0" applyNumberFormat="1" applyFont="1" applyBorder="1" applyAlignment="1">
      <alignment vertical="center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2" fillId="3" borderId="5" xfId="0" applyNumberFormat="1" applyFont="1" applyFill="1" applyBorder="1" applyAlignment="1">
      <alignment horizontal="right" vertical="center"/>
    </xf>
    <xf numFmtId="4" fontId="12" fillId="3" borderId="31" xfId="0" applyNumberFormat="1" applyFont="1" applyFill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2" fontId="12" fillId="3" borderId="5" xfId="0" applyNumberFormat="1" applyFont="1" applyFill="1" applyBorder="1" applyAlignment="1">
      <alignment horizontal="right" vertical="center"/>
    </xf>
    <xf numFmtId="2" fontId="12" fillId="3" borderId="31" xfId="0" applyNumberFormat="1" applyFont="1" applyFill="1" applyBorder="1" applyAlignment="1">
      <alignment horizontal="right" vertical="center"/>
    </xf>
    <xf numFmtId="1" fontId="0" fillId="0" borderId="4" xfId="0" applyNumberFormat="1" applyFont="1" applyBorder="1" applyAlignment="1">
      <alignment horizontal="right" inden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12">
    <cellStyle name="Normální" xfId="0" builtinId="0"/>
    <cellStyle name="Normální 10" xfId="10"/>
    <cellStyle name="normální 2" xfId="1"/>
    <cellStyle name="Normální 3" xfId="2"/>
    <cellStyle name="Normální 4" xfId="4"/>
    <cellStyle name="Normální 5" xfId="5"/>
    <cellStyle name="Normální 6" xfId="6"/>
    <cellStyle name="Normální 7" xfId="7"/>
    <cellStyle name="Normální 8" xfId="8"/>
    <cellStyle name="Normální 9" xfId="9"/>
    <cellStyle name="normální_POL.XLS" xfId="3"/>
    <cellStyle name="Procenta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Y83"/>
  <sheetViews>
    <sheetView showGridLines="0" tabSelected="1" topLeftCell="B1" zoomScaleNormal="100" zoomScaleSheetLayoutView="75" workbookViewId="0">
      <selection activeCell="L18" sqref="L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9.5703125" customWidth="1"/>
    <col min="11" max="14" width="10.7109375" customWidth="1"/>
    <col min="51" max="51" width="93.140625" customWidth="1"/>
  </cols>
  <sheetData>
    <row r="1" spans="1:14" ht="33.75" customHeight="1" x14ac:dyDescent="0.2">
      <c r="A1" s="64" t="s">
        <v>38</v>
      </c>
      <c r="B1" s="271" t="s">
        <v>967</v>
      </c>
      <c r="C1" s="272"/>
      <c r="D1" s="272"/>
      <c r="E1" s="272"/>
      <c r="F1" s="272"/>
      <c r="G1" s="272"/>
      <c r="H1" s="272"/>
      <c r="I1" s="273"/>
    </row>
    <row r="2" spans="1:14" ht="23.25" customHeight="1" x14ac:dyDescent="0.2">
      <c r="A2" s="4"/>
      <c r="B2" s="71" t="s">
        <v>23</v>
      </c>
      <c r="C2" s="72"/>
      <c r="D2" s="73" t="s">
        <v>45</v>
      </c>
      <c r="E2" s="73" t="s">
        <v>963</v>
      </c>
      <c r="F2" s="74"/>
      <c r="G2" s="75"/>
      <c r="H2" s="74"/>
      <c r="I2" s="221"/>
      <c r="N2" s="2"/>
    </row>
    <row r="3" spans="1:14" ht="23.25" customHeight="1" x14ac:dyDescent="0.2">
      <c r="A3" s="4"/>
      <c r="B3" s="76" t="s">
        <v>44</v>
      </c>
      <c r="C3" s="72"/>
      <c r="D3" s="77" t="s">
        <v>965</v>
      </c>
      <c r="E3" s="77"/>
      <c r="F3" s="78"/>
      <c r="G3" s="78"/>
      <c r="H3" s="72"/>
      <c r="I3" s="222"/>
    </row>
    <row r="4" spans="1:14" ht="11.25" customHeight="1" x14ac:dyDescent="0.2">
      <c r="A4" s="4"/>
      <c r="B4" s="79"/>
      <c r="C4" s="80"/>
      <c r="D4" s="81" t="s">
        <v>966</v>
      </c>
      <c r="E4" s="81"/>
      <c r="F4" s="82"/>
      <c r="G4" s="83"/>
      <c r="H4" s="82"/>
      <c r="I4" s="223"/>
    </row>
    <row r="5" spans="1:14" ht="24" customHeight="1" x14ac:dyDescent="0.2">
      <c r="A5" s="4"/>
      <c r="B5" s="44" t="s">
        <v>22</v>
      </c>
      <c r="C5" s="5"/>
      <c r="D5" s="30" t="s">
        <v>964</v>
      </c>
      <c r="E5" s="23"/>
      <c r="F5" s="23"/>
      <c r="G5" s="23"/>
      <c r="H5" s="25" t="s">
        <v>35</v>
      </c>
      <c r="I5" s="224">
        <v>638994</v>
      </c>
    </row>
    <row r="6" spans="1:14" ht="15.75" customHeight="1" x14ac:dyDescent="0.2">
      <c r="A6" s="4"/>
      <c r="B6" s="38"/>
      <c r="C6" s="23"/>
      <c r="D6" s="30"/>
      <c r="E6" s="23"/>
      <c r="F6" s="23"/>
      <c r="G6" s="23"/>
      <c r="H6" s="25" t="s">
        <v>36</v>
      </c>
      <c r="I6" s="224"/>
    </row>
    <row r="7" spans="1:14" ht="15.75" customHeight="1" x14ac:dyDescent="0.2">
      <c r="A7" s="4"/>
      <c r="B7" s="39"/>
      <c r="C7" s="24"/>
      <c r="D7" s="31"/>
      <c r="E7" s="32"/>
      <c r="F7" s="32"/>
      <c r="G7" s="32"/>
      <c r="H7" s="34"/>
      <c r="I7" s="225"/>
    </row>
    <row r="8" spans="1:14" ht="24" hidden="1" customHeight="1" x14ac:dyDescent="0.2">
      <c r="A8" s="4"/>
      <c r="B8" s="44" t="s">
        <v>20</v>
      </c>
      <c r="C8" s="5"/>
      <c r="D8" s="33"/>
      <c r="E8" s="5"/>
      <c r="F8" s="5"/>
      <c r="G8" s="42"/>
      <c r="H8" s="25" t="s">
        <v>35</v>
      </c>
      <c r="I8" s="224"/>
    </row>
    <row r="9" spans="1:14" ht="15.75" hidden="1" customHeight="1" x14ac:dyDescent="0.2">
      <c r="A9" s="4"/>
      <c r="B9" s="4"/>
      <c r="C9" s="5"/>
      <c r="D9" s="33"/>
      <c r="E9" s="5"/>
      <c r="F9" s="5"/>
      <c r="G9" s="42"/>
      <c r="H9" s="25" t="s">
        <v>36</v>
      </c>
      <c r="I9" s="224"/>
    </row>
    <row r="10" spans="1:14" ht="15.75" hidden="1" customHeight="1" x14ac:dyDescent="0.2">
      <c r="A10" s="4"/>
      <c r="B10" s="48"/>
      <c r="C10" s="24"/>
      <c r="D10" s="43"/>
      <c r="E10" s="50"/>
      <c r="F10" s="50"/>
      <c r="G10" s="49"/>
      <c r="H10" s="49"/>
      <c r="I10" s="226"/>
    </row>
    <row r="11" spans="1:14" ht="24" customHeight="1" x14ac:dyDescent="0.2">
      <c r="A11" s="4"/>
      <c r="B11" s="44" t="s">
        <v>19</v>
      </c>
      <c r="C11" s="5"/>
      <c r="D11" s="286"/>
      <c r="E11" s="286"/>
      <c r="F11" s="286"/>
      <c r="G11" s="286"/>
      <c r="H11" s="25" t="s">
        <v>35</v>
      </c>
      <c r="I11" s="227"/>
    </row>
    <row r="12" spans="1:14" ht="15.75" customHeight="1" x14ac:dyDescent="0.2">
      <c r="A12" s="4"/>
      <c r="B12" s="38"/>
      <c r="C12" s="23"/>
      <c r="D12" s="288"/>
      <c r="E12" s="288"/>
      <c r="F12" s="288"/>
      <c r="G12" s="288"/>
      <c r="H12" s="25" t="s">
        <v>36</v>
      </c>
      <c r="I12" s="227"/>
    </row>
    <row r="13" spans="1:14" ht="15.75" customHeight="1" x14ac:dyDescent="0.2">
      <c r="A13" s="4"/>
      <c r="B13" s="39"/>
      <c r="C13" s="84"/>
      <c r="D13" s="270"/>
      <c r="E13" s="270"/>
      <c r="F13" s="270"/>
      <c r="G13" s="270"/>
      <c r="H13" s="26"/>
      <c r="I13" s="225"/>
    </row>
    <row r="14" spans="1:14" ht="24" hidden="1" customHeight="1" x14ac:dyDescent="0.2">
      <c r="A14" s="4"/>
      <c r="B14" s="58" t="s">
        <v>21</v>
      </c>
      <c r="C14" s="59"/>
      <c r="D14" s="60"/>
      <c r="E14" s="61"/>
      <c r="F14" s="61"/>
      <c r="G14" s="61"/>
      <c r="H14" s="62"/>
      <c r="I14" s="228"/>
    </row>
    <row r="15" spans="1:14" ht="32.25" customHeight="1" x14ac:dyDescent="0.2">
      <c r="A15" s="4"/>
      <c r="B15" s="48" t="s">
        <v>33</v>
      </c>
      <c r="C15" s="63"/>
      <c r="D15" s="49"/>
      <c r="E15" s="285"/>
      <c r="F15" s="285"/>
      <c r="G15" s="287"/>
      <c r="H15" s="287"/>
      <c r="I15" s="229" t="s">
        <v>30</v>
      </c>
    </row>
    <row r="16" spans="1:14" ht="23.25" customHeight="1" x14ac:dyDescent="0.2">
      <c r="A16" s="129" t="s">
        <v>25</v>
      </c>
      <c r="B16" s="130" t="s">
        <v>25</v>
      </c>
      <c r="C16" s="52"/>
      <c r="D16" s="53"/>
      <c r="E16" s="249"/>
      <c r="F16" s="250"/>
      <c r="G16" s="249"/>
      <c r="H16" s="250"/>
      <c r="I16" s="230">
        <f>SUMIF(F51:F79,A16,I51:I79)+SUMIF(F51:F79,"PSU",I51:I79)</f>
        <v>0</v>
      </c>
    </row>
    <row r="17" spans="1:9" ht="23.25" customHeight="1" x14ac:dyDescent="0.2">
      <c r="A17" s="129" t="s">
        <v>26</v>
      </c>
      <c r="B17" s="130" t="s">
        <v>26</v>
      </c>
      <c r="C17" s="52"/>
      <c r="D17" s="53"/>
      <c r="E17" s="249"/>
      <c r="F17" s="250"/>
      <c r="G17" s="249"/>
      <c r="H17" s="250"/>
      <c r="I17" s="230">
        <f>SUMIF(F51:F79,A17,I51:I79)</f>
        <v>0</v>
      </c>
    </row>
    <row r="18" spans="1:9" ht="23.25" customHeight="1" x14ac:dyDescent="0.2">
      <c r="A18" s="129" t="s">
        <v>27</v>
      </c>
      <c r="B18" s="130" t="s">
        <v>27</v>
      </c>
      <c r="C18" s="52"/>
      <c r="D18" s="53"/>
      <c r="E18" s="249"/>
      <c r="F18" s="250"/>
      <c r="G18" s="249"/>
      <c r="H18" s="250"/>
      <c r="I18" s="230">
        <f>SUMIF(F51:F79,A18,I51:I79)</f>
        <v>0</v>
      </c>
    </row>
    <row r="19" spans="1:9" ht="23.25" customHeight="1" x14ac:dyDescent="0.2">
      <c r="A19" s="129" t="s">
        <v>106</v>
      </c>
      <c r="B19" s="130" t="s">
        <v>28</v>
      </c>
      <c r="C19" s="52"/>
      <c r="D19" s="53"/>
      <c r="E19" s="249"/>
      <c r="F19" s="250"/>
      <c r="G19" s="249"/>
      <c r="H19" s="250"/>
      <c r="I19" s="230">
        <f>SUMIF(F51:F79,A19,I51:I79)</f>
        <v>0</v>
      </c>
    </row>
    <row r="20" spans="1:9" ht="23.25" customHeight="1" x14ac:dyDescent="0.2">
      <c r="A20" s="129" t="s">
        <v>107</v>
      </c>
      <c r="B20" s="130" t="s">
        <v>29</v>
      </c>
      <c r="C20" s="52"/>
      <c r="D20" s="53"/>
      <c r="E20" s="249"/>
      <c r="F20" s="250"/>
      <c r="G20" s="249"/>
      <c r="H20" s="250"/>
      <c r="I20" s="230">
        <f>SUMIF(F51:F79,A20,I51:I79)</f>
        <v>0</v>
      </c>
    </row>
    <row r="21" spans="1:9" ht="23.25" customHeight="1" x14ac:dyDescent="0.2">
      <c r="A21" s="4"/>
      <c r="B21" s="65" t="s">
        <v>30</v>
      </c>
      <c r="C21" s="66"/>
      <c r="D21" s="67"/>
      <c r="E21" s="281"/>
      <c r="F21" s="282"/>
      <c r="G21" s="281"/>
      <c r="H21" s="282"/>
      <c r="I21" s="231">
        <f>SUM(I16:I20)</f>
        <v>0</v>
      </c>
    </row>
    <row r="22" spans="1:9" ht="33" customHeight="1" x14ac:dyDescent="0.2">
      <c r="A22" s="4"/>
      <c r="B22" s="57" t="s">
        <v>34</v>
      </c>
      <c r="C22" s="52"/>
      <c r="D22" s="53"/>
      <c r="E22" s="56"/>
      <c r="F22" s="55"/>
      <c r="G22" s="47"/>
      <c r="H22" s="47"/>
      <c r="I22" s="232"/>
    </row>
    <row r="23" spans="1:9" ht="23.25" customHeight="1" x14ac:dyDescent="0.2">
      <c r="A23" s="4"/>
      <c r="B23" s="51" t="s">
        <v>12</v>
      </c>
      <c r="C23" s="52"/>
      <c r="D23" s="53"/>
      <c r="E23" s="54">
        <v>15</v>
      </c>
      <c r="F23" s="55" t="s">
        <v>0</v>
      </c>
      <c r="G23" s="267">
        <f>ZakladDPHSniVypocet</f>
        <v>0</v>
      </c>
      <c r="H23" s="268"/>
      <c r="I23" s="269"/>
    </row>
    <row r="24" spans="1:9" ht="23.25" customHeight="1" x14ac:dyDescent="0.2">
      <c r="A24" s="4"/>
      <c r="B24" s="51" t="s">
        <v>13</v>
      </c>
      <c r="C24" s="52"/>
      <c r="D24" s="53"/>
      <c r="E24" s="54">
        <f>SazbaDPH1</f>
        <v>15</v>
      </c>
      <c r="F24" s="55" t="s">
        <v>0</v>
      </c>
      <c r="G24" s="264">
        <f>ZakladDPHSni*SazbaDPH1/100</f>
        <v>0</v>
      </c>
      <c r="H24" s="265"/>
      <c r="I24" s="266"/>
    </row>
    <row r="25" spans="1:9" ht="23.25" customHeight="1" x14ac:dyDescent="0.2">
      <c r="A25" s="4"/>
      <c r="B25" s="51" t="s">
        <v>14</v>
      </c>
      <c r="C25" s="52"/>
      <c r="D25" s="53"/>
      <c r="E25" s="54">
        <v>21</v>
      </c>
      <c r="F25" s="55" t="s">
        <v>0</v>
      </c>
      <c r="G25" s="267">
        <f>ZakladDPHZaklVypocet</f>
        <v>0</v>
      </c>
      <c r="H25" s="268"/>
      <c r="I25" s="269"/>
    </row>
    <row r="26" spans="1:9" ht="23.25" customHeight="1" x14ac:dyDescent="0.2">
      <c r="A26" s="4"/>
      <c r="B26" s="46" t="s">
        <v>15</v>
      </c>
      <c r="C26" s="19"/>
      <c r="D26" s="15"/>
      <c r="E26" s="40">
        <f>SazbaDPH2</f>
        <v>21</v>
      </c>
      <c r="F26" s="41" t="s">
        <v>0</v>
      </c>
      <c r="G26" s="274">
        <f>ZakladDPHZakl*SazbaDPH2/100</f>
        <v>0</v>
      </c>
      <c r="H26" s="275"/>
      <c r="I26" s="276"/>
    </row>
    <row r="27" spans="1:9" ht="23.25" customHeight="1" thickBot="1" x14ac:dyDescent="0.25">
      <c r="A27" s="4"/>
      <c r="B27" s="45" t="s">
        <v>4</v>
      </c>
      <c r="C27" s="17"/>
      <c r="D27" s="20"/>
      <c r="E27" s="17"/>
      <c r="F27" s="18"/>
      <c r="G27" s="277">
        <f>0</f>
        <v>0</v>
      </c>
      <c r="H27" s="277"/>
      <c r="I27" s="278"/>
    </row>
    <row r="28" spans="1:9" ht="27.75" hidden="1" customHeight="1" thickBot="1" x14ac:dyDescent="0.25">
      <c r="A28" s="4"/>
      <c r="B28" s="107" t="s">
        <v>24</v>
      </c>
      <c r="C28" s="108"/>
      <c r="D28" s="108"/>
      <c r="E28" s="109"/>
      <c r="F28" s="110"/>
      <c r="G28" s="283">
        <f>ZakladDPHSniVypocet+ZakladDPHZaklVypocet</f>
        <v>0</v>
      </c>
      <c r="H28" s="283"/>
      <c r="I28" s="284"/>
    </row>
    <row r="29" spans="1:9" ht="27.75" customHeight="1" thickBot="1" x14ac:dyDescent="0.25">
      <c r="A29" s="4"/>
      <c r="B29" s="107" t="s">
        <v>37</v>
      </c>
      <c r="C29" s="111"/>
      <c r="D29" s="111"/>
      <c r="E29" s="111"/>
      <c r="F29" s="111"/>
      <c r="G29" s="279">
        <f>ZakladDPHSni+DPHSni+ZakladDPHZakl+DPHZakl+Zaokrouhleni</f>
        <v>0</v>
      </c>
      <c r="H29" s="279"/>
      <c r="I29" s="280"/>
    </row>
    <row r="30" spans="1:9" ht="12.75" customHeight="1" x14ac:dyDescent="0.2">
      <c r="A30" s="4"/>
      <c r="B30" s="4"/>
      <c r="C30" s="5"/>
      <c r="D30" s="5"/>
      <c r="E30" s="5"/>
      <c r="F30" s="5"/>
      <c r="G30" s="42"/>
      <c r="H30" s="5"/>
      <c r="I30" s="233"/>
    </row>
    <row r="31" spans="1:9" ht="20.25" customHeight="1" x14ac:dyDescent="0.2">
      <c r="A31" s="4"/>
      <c r="B31" s="4"/>
      <c r="C31" s="5"/>
      <c r="D31" s="5"/>
      <c r="E31" s="5"/>
      <c r="F31" s="5"/>
      <c r="G31" s="42"/>
      <c r="H31" s="5"/>
      <c r="I31" s="233"/>
    </row>
    <row r="32" spans="1:9" ht="12" customHeight="1" x14ac:dyDescent="0.2">
      <c r="A32" s="4"/>
      <c r="B32" s="21"/>
      <c r="C32" s="16" t="s">
        <v>11</v>
      </c>
      <c r="D32" s="36"/>
      <c r="E32" s="36"/>
      <c r="F32" s="16" t="s">
        <v>10</v>
      </c>
      <c r="G32" s="36"/>
      <c r="H32" s="37"/>
      <c r="I32" s="234"/>
    </row>
    <row r="33" spans="1:51" ht="21.75" customHeight="1" x14ac:dyDescent="0.2">
      <c r="A33" s="4"/>
      <c r="B33" s="4"/>
      <c r="C33" s="5"/>
      <c r="D33" s="5"/>
      <c r="E33" s="5"/>
      <c r="F33" s="5"/>
      <c r="G33" s="42"/>
      <c r="H33" s="5"/>
      <c r="I33" s="233"/>
    </row>
    <row r="34" spans="1:51" s="35" customFormat="1" ht="18.75" customHeight="1" x14ac:dyDescent="0.2">
      <c r="A34" s="27"/>
      <c r="B34" s="27"/>
      <c r="C34" s="28"/>
      <c r="D34" s="22"/>
      <c r="E34" s="22"/>
      <c r="F34" s="28"/>
      <c r="G34" s="29"/>
      <c r="H34" s="22"/>
      <c r="I34" s="235"/>
    </row>
    <row r="35" spans="1:51" ht="12.75" customHeight="1" x14ac:dyDescent="0.2">
      <c r="A35" s="4"/>
      <c r="B35" s="4"/>
      <c r="C35" s="5"/>
      <c r="D35" s="263" t="s">
        <v>2</v>
      </c>
      <c r="E35" s="263"/>
      <c r="F35" s="5"/>
      <c r="G35" s="42"/>
      <c r="H35" s="11" t="s">
        <v>3</v>
      </c>
      <c r="I35" s="233"/>
    </row>
    <row r="36" spans="1:51" ht="13.5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236"/>
    </row>
    <row r="37" spans="1:51" ht="27" hidden="1" customHeight="1" x14ac:dyDescent="0.25">
      <c r="B37" s="68" t="s">
        <v>16</v>
      </c>
      <c r="C37" s="3"/>
      <c r="D37" s="3"/>
      <c r="E37" s="3"/>
      <c r="F37" s="95"/>
      <c r="G37" s="95"/>
      <c r="H37" s="95"/>
      <c r="I37" s="95"/>
    </row>
    <row r="38" spans="1:51" ht="25.5" hidden="1" customHeight="1" x14ac:dyDescent="0.2">
      <c r="A38" s="88" t="s">
        <v>39</v>
      </c>
      <c r="B38" s="90" t="s">
        <v>17</v>
      </c>
      <c r="C38" s="91" t="s">
        <v>5</v>
      </c>
      <c r="D38" s="92"/>
      <c r="E38" s="92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</row>
    <row r="39" spans="1:51" ht="25.5" hidden="1" customHeight="1" x14ac:dyDescent="0.2">
      <c r="A39" s="88">
        <v>1</v>
      </c>
      <c r="B39" s="93" t="s">
        <v>47</v>
      </c>
      <c r="C39" s="251"/>
      <c r="D39" s="252"/>
      <c r="E39" s="252"/>
      <c r="F39" s="98">
        <f>'SO 01  výkaz výměr Pol'!Y579</f>
        <v>0</v>
      </c>
      <c r="G39" s="99">
        <f>'SO 01  výkaz výměr Pol'!Z579</f>
        <v>0</v>
      </c>
      <c r="H39" s="100">
        <f>(F39*SazbaDPH1/100)+(G39*SazbaDPH2/100)</f>
        <v>0</v>
      </c>
      <c r="I39" s="100">
        <f>F39+G39+H39</f>
        <v>0</v>
      </c>
    </row>
    <row r="40" spans="1:51" ht="25.5" hidden="1" customHeight="1" x14ac:dyDescent="0.2">
      <c r="A40" s="88">
        <v>2</v>
      </c>
      <c r="B40" s="89" t="s">
        <v>42</v>
      </c>
      <c r="C40" s="253" t="s">
        <v>43</v>
      </c>
      <c r="D40" s="254"/>
      <c r="E40" s="254"/>
      <c r="F40" s="101">
        <f>'SO 01  výkaz výměr Pol'!Y579</f>
        <v>0</v>
      </c>
      <c r="G40" s="102">
        <f>'SO 01  výkaz výměr Pol'!Z579</f>
        <v>0</v>
      </c>
      <c r="H40" s="102">
        <f>(F40*SazbaDPH1/100)+(G40*SazbaDPH2/100)</f>
        <v>0</v>
      </c>
      <c r="I40" s="102">
        <f>F40+G40+H40</f>
        <v>0</v>
      </c>
    </row>
    <row r="41" spans="1:51" ht="25.5" hidden="1" customHeight="1" x14ac:dyDescent="0.2">
      <c r="A41" s="88">
        <v>3</v>
      </c>
      <c r="B41" s="94" t="s">
        <v>40</v>
      </c>
      <c r="C41" s="255" t="s">
        <v>41</v>
      </c>
      <c r="D41" s="256"/>
      <c r="E41" s="256"/>
      <c r="F41" s="103">
        <f>'SO 01  výkaz výměr Pol'!Y579</f>
        <v>0</v>
      </c>
      <c r="G41" s="104">
        <f>'SO 01  výkaz výměr Pol'!Z579</f>
        <v>0</v>
      </c>
      <c r="H41" s="104">
        <f>(F41*SazbaDPH1/100)+(G41*SazbaDPH2/100)</f>
        <v>0</v>
      </c>
      <c r="I41" s="104">
        <f>F41+G41+H41</f>
        <v>0</v>
      </c>
    </row>
    <row r="42" spans="1:51" ht="25.5" hidden="1" customHeight="1" x14ac:dyDescent="0.2">
      <c r="A42" s="88"/>
      <c r="B42" s="257" t="s">
        <v>48</v>
      </c>
      <c r="C42" s="258"/>
      <c r="D42" s="258"/>
      <c r="E42" s="259"/>
      <c r="F42" s="105">
        <f>SUMIF(A39:A41,"=1",F39:F41)</f>
        <v>0</v>
      </c>
      <c r="G42" s="106">
        <f>SUMIF(A39:A41,"=1",G39:G41)</f>
        <v>0</v>
      </c>
      <c r="H42" s="106">
        <f>SUMIF(A39:A41,"=1",H39:H41)</f>
        <v>0</v>
      </c>
      <c r="I42" s="106">
        <f>SUMIF(A39:A41,"=1",I39:I41)</f>
        <v>0</v>
      </c>
    </row>
    <row r="44" spans="1:51" x14ac:dyDescent="0.2">
      <c r="B44" t="s">
        <v>49</v>
      </c>
    </row>
    <row r="45" spans="1:51" x14ac:dyDescent="0.2">
      <c r="B45" s="260" t="s">
        <v>50</v>
      </c>
      <c r="C45" s="260"/>
      <c r="D45" s="260"/>
      <c r="E45" s="260"/>
      <c r="F45" s="260"/>
      <c r="G45" s="260"/>
      <c r="H45" s="260"/>
      <c r="I45" s="260"/>
      <c r="AY45" s="112" t="str">
        <f>B45</f>
        <v xml:space="preserve">   Nedílnou součástí výkazu výměr je projektová dokumentace.</v>
      </c>
    </row>
    <row r="46" spans="1:51" ht="4.5" customHeight="1" x14ac:dyDescent="0.2"/>
    <row r="47" spans="1:51" ht="2.25" customHeight="1" x14ac:dyDescent="0.2"/>
    <row r="48" spans="1:51" ht="15.75" x14ac:dyDescent="0.25">
      <c r="B48" s="113" t="s">
        <v>51</v>
      </c>
    </row>
    <row r="49" spans="1:9" ht="3" customHeight="1" x14ac:dyDescent="0.2"/>
    <row r="50" spans="1:9" ht="22.5" customHeight="1" x14ac:dyDescent="0.2">
      <c r="A50" s="114"/>
      <c r="B50" s="118" t="s">
        <v>17</v>
      </c>
      <c r="C50" s="118" t="s">
        <v>5</v>
      </c>
      <c r="D50" s="119"/>
      <c r="E50" s="119"/>
      <c r="F50" s="120" t="s">
        <v>52</v>
      </c>
      <c r="G50" s="120"/>
      <c r="H50" s="120"/>
      <c r="I50" s="120" t="s">
        <v>30</v>
      </c>
    </row>
    <row r="51" spans="1:9" ht="21.75" customHeight="1" x14ac:dyDescent="0.2">
      <c r="A51" s="115"/>
      <c r="B51" s="121" t="s">
        <v>53</v>
      </c>
      <c r="C51" s="261" t="s">
        <v>54</v>
      </c>
      <c r="D51" s="262"/>
      <c r="E51" s="262"/>
      <c r="F51" s="123" t="s">
        <v>25</v>
      </c>
      <c r="G51" s="124"/>
      <c r="H51" s="124"/>
      <c r="I51" s="124">
        <f>'SO 01  výkaz výměr Pol'!G14</f>
        <v>0</v>
      </c>
    </row>
    <row r="52" spans="1:9" ht="21.75" customHeight="1" x14ac:dyDescent="0.2">
      <c r="A52" s="115"/>
      <c r="B52" s="117" t="s">
        <v>55</v>
      </c>
      <c r="C52" s="247" t="s">
        <v>56</v>
      </c>
      <c r="D52" s="248"/>
      <c r="E52" s="248"/>
      <c r="F52" s="125" t="s">
        <v>25</v>
      </c>
      <c r="G52" s="126"/>
      <c r="H52" s="126"/>
      <c r="I52" s="126">
        <f>'SO 01  výkaz výměr Pol'!G30</f>
        <v>0</v>
      </c>
    </row>
    <row r="53" spans="1:9" ht="22.5" customHeight="1" x14ac:dyDescent="0.2">
      <c r="A53" s="115"/>
      <c r="B53" s="117" t="s">
        <v>59</v>
      </c>
      <c r="C53" s="247" t="s">
        <v>60</v>
      </c>
      <c r="D53" s="248"/>
      <c r="E53" s="248"/>
      <c r="F53" s="125" t="s">
        <v>25</v>
      </c>
      <c r="G53" s="126"/>
      <c r="H53" s="126"/>
      <c r="I53" s="126">
        <f>'SO 01  výkaz výměr Pol'!G35</f>
        <v>0</v>
      </c>
    </row>
    <row r="54" spans="1:9" ht="22.5" customHeight="1" x14ac:dyDescent="0.2">
      <c r="A54" s="115"/>
      <c r="B54" s="117" t="s">
        <v>61</v>
      </c>
      <c r="C54" s="247" t="s">
        <v>62</v>
      </c>
      <c r="D54" s="248"/>
      <c r="E54" s="248"/>
      <c r="F54" s="125" t="s">
        <v>25</v>
      </c>
      <c r="G54" s="126"/>
      <c r="H54" s="126"/>
      <c r="I54" s="126">
        <f>'SO 01  výkaz výměr Pol'!G39</f>
        <v>0</v>
      </c>
    </row>
    <row r="55" spans="1:9" ht="23.25" customHeight="1" x14ac:dyDescent="0.2">
      <c r="A55" s="115"/>
      <c r="B55" s="117" t="s">
        <v>57</v>
      </c>
      <c r="C55" s="247" t="s">
        <v>58</v>
      </c>
      <c r="D55" s="248"/>
      <c r="E55" s="248"/>
      <c r="F55" s="125" t="s">
        <v>25</v>
      </c>
      <c r="G55" s="126"/>
      <c r="H55" s="126"/>
      <c r="I55" s="126">
        <f>'SO 01  výkaz výměr Pol'!G61</f>
        <v>0</v>
      </c>
    </row>
    <row r="56" spans="1:9" ht="24" customHeight="1" x14ac:dyDescent="0.2">
      <c r="A56" s="115"/>
      <c r="B56" s="117" t="s">
        <v>63</v>
      </c>
      <c r="C56" s="247" t="s">
        <v>64</v>
      </c>
      <c r="D56" s="248"/>
      <c r="E56" s="248"/>
      <c r="F56" s="125" t="s">
        <v>25</v>
      </c>
      <c r="G56" s="126"/>
      <c r="H56" s="126"/>
      <c r="I56" s="126">
        <f>'SO 01  výkaz výměr Pol'!G68</f>
        <v>0</v>
      </c>
    </row>
    <row r="57" spans="1:9" ht="22.5" customHeight="1" x14ac:dyDescent="0.2">
      <c r="A57" s="115"/>
      <c r="B57" s="117" t="s">
        <v>65</v>
      </c>
      <c r="C57" s="247" t="s">
        <v>66</v>
      </c>
      <c r="D57" s="248"/>
      <c r="E57" s="248"/>
      <c r="F57" s="125" t="s">
        <v>25</v>
      </c>
      <c r="G57" s="126"/>
      <c r="H57" s="126"/>
      <c r="I57" s="126">
        <f>'SO 01  výkaz výměr Pol'!G139</f>
        <v>0</v>
      </c>
    </row>
    <row r="58" spans="1:9" ht="22.5" customHeight="1" x14ac:dyDescent="0.2">
      <c r="A58" s="115"/>
      <c r="B58" s="117" t="s">
        <v>67</v>
      </c>
      <c r="C58" s="247" t="s">
        <v>68</v>
      </c>
      <c r="D58" s="248"/>
      <c r="E58" s="248"/>
      <c r="F58" s="125" t="s">
        <v>25</v>
      </c>
      <c r="G58" s="126"/>
      <c r="H58" s="126"/>
      <c r="I58" s="126">
        <f>'SO 01  výkaz výměr Pol'!G142</f>
        <v>0</v>
      </c>
    </row>
    <row r="59" spans="1:9" ht="23.25" customHeight="1" x14ac:dyDescent="0.2">
      <c r="A59" s="115"/>
      <c r="B59" s="117" t="s">
        <v>69</v>
      </c>
      <c r="C59" s="247" t="s">
        <v>70</v>
      </c>
      <c r="D59" s="248"/>
      <c r="E59" s="248"/>
      <c r="F59" s="125" t="s">
        <v>26</v>
      </c>
      <c r="G59" s="126"/>
      <c r="H59" s="126"/>
      <c r="I59" s="126">
        <f>'SO 01  výkaz výměr Pol'!G152</f>
        <v>0</v>
      </c>
    </row>
    <row r="60" spans="1:9" ht="22.5" customHeight="1" x14ac:dyDescent="0.2">
      <c r="A60" s="115"/>
      <c r="B60" s="117" t="s">
        <v>71</v>
      </c>
      <c r="C60" s="247" t="s">
        <v>72</v>
      </c>
      <c r="D60" s="248"/>
      <c r="E60" s="248"/>
      <c r="F60" s="125" t="s">
        <v>26</v>
      </c>
      <c r="G60" s="126"/>
      <c r="H60" s="126"/>
      <c r="I60" s="126">
        <f>'SO 01  výkaz výměr Pol'!G179</f>
        <v>0</v>
      </c>
    </row>
    <row r="61" spans="1:9" ht="23.25" customHeight="1" x14ac:dyDescent="0.2">
      <c r="A61" s="115"/>
      <c r="B61" s="117" t="s">
        <v>73</v>
      </c>
      <c r="C61" s="247" t="s">
        <v>74</v>
      </c>
      <c r="D61" s="248"/>
      <c r="E61" s="248"/>
      <c r="F61" s="125" t="s">
        <v>26</v>
      </c>
      <c r="G61" s="126"/>
      <c r="H61" s="126"/>
      <c r="I61" s="126">
        <f>'SO 01  výkaz výměr Pol'!G205</f>
        <v>0</v>
      </c>
    </row>
    <row r="62" spans="1:9" ht="23.25" customHeight="1" x14ac:dyDescent="0.2">
      <c r="A62" s="115"/>
      <c r="B62" s="117" t="s">
        <v>75</v>
      </c>
      <c r="C62" s="247" t="s">
        <v>76</v>
      </c>
      <c r="D62" s="248"/>
      <c r="E62" s="248"/>
      <c r="F62" s="125" t="s">
        <v>26</v>
      </c>
      <c r="G62" s="126"/>
      <c r="H62" s="126"/>
      <c r="I62" s="126">
        <f>'SO 01  výkaz výměr Pol'!G210</f>
        <v>0</v>
      </c>
    </row>
    <row r="63" spans="1:9" ht="23.25" customHeight="1" x14ac:dyDescent="0.2">
      <c r="A63" s="115"/>
      <c r="B63" s="117" t="s">
        <v>77</v>
      </c>
      <c r="C63" s="247" t="s">
        <v>78</v>
      </c>
      <c r="D63" s="248"/>
      <c r="E63" s="248"/>
      <c r="F63" s="125" t="s">
        <v>26</v>
      </c>
      <c r="G63" s="126"/>
      <c r="H63" s="126"/>
      <c r="I63" s="126">
        <f>'SO 01  výkaz výměr Pol'!G259</f>
        <v>0</v>
      </c>
    </row>
    <row r="64" spans="1:9" ht="22.5" customHeight="1" x14ac:dyDescent="0.2">
      <c r="A64" s="115"/>
      <c r="B64" s="117" t="s">
        <v>79</v>
      </c>
      <c r="C64" s="247" t="s">
        <v>80</v>
      </c>
      <c r="D64" s="248"/>
      <c r="E64" s="248"/>
      <c r="F64" s="125" t="s">
        <v>26</v>
      </c>
      <c r="G64" s="126"/>
      <c r="H64" s="126"/>
      <c r="I64" s="126">
        <f>'SO 01  výkaz výměr Pol'!G263</f>
        <v>0</v>
      </c>
    </row>
    <row r="65" spans="1:9" ht="24" customHeight="1" x14ac:dyDescent="0.2">
      <c r="A65" s="115"/>
      <c r="B65" s="117" t="s">
        <v>81</v>
      </c>
      <c r="C65" s="247" t="s">
        <v>82</v>
      </c>
      <c r="D65" s="248"/>
      <c r="E65" s="248"/>
      <c r="F65" s="125" t="s">
        <v>26</v>
      </c>
      <c r="G65" s="126"/>
      <c r="H65" s="126"/>
      <c r="I65" s="126">
        <f>'SO 01  výkaz výměr Pol'!G269</f>
        <v>0</v>
      </c>
    </row>
    <row r="66" spans="1:9" ht="22.5" customHeight="1" x14ac:dyDescent="0.2">
      <c r="A66" s="115"/>
      <c r="B66" s="117" t="s">
        <v>83</v>
      </c>
      <c r="C66" s="247" t="s">
        <v>84</v>
      </c>
      <c r="D66" s="248"/>
      <c r="E66" s="248"/>
      <c r="F66" s="125" t="s">
        <v>26</v>
      </c>
      <c r="G66" s="126"/>
      <c r="H66" s="126"/>
      <c r="I66" s="126">
        <f>'SO 01  výkaz výměr Pol'!G282</f>
        <v>0</v>
      </c>
    </row>
    <row r="67" spans="1:9" ht="23.25" customHeight="1" x14ac:dyDescent="0.2">
      <c r="A67" s="115"/>
      <c r="B67" s="117" t="s">
        <v>85</v>
      </c>
      <c r="C67" s="247" t="s">
        <v>954</v>
      </c>
      <c r="D67" s="248"/>
      <c r="E67" s="248"/>
      <c r="F67" s="125" t="s">
        <v>26</v>
      </c>
      <c r="G67" s="126"/>
      <c r="H67" s="126"/>
      <c r="I67" s="126">
        <f>'SO 01  výkaz výměr Pol'!G355</f>
        <v>0</v>
      </c>
    </row>
    <row r="68" spans="1:9" ht="22.5" customHeight="1" x14ac:dyDescent="0.2">
      <c r="A68" s="115"/>
      <c r="B68" s="117" t="s">
        <v>969</v>
      </c>
      <c r="C68" s="247" t="s">
        <v>730</v>
      </c>
      <c r="D68" s="248"/>
      <c r="E68" s="248"/>
      <c r="F68" s="125" t="s">
        <v>26</v>
      </c>
      <c r="G68" s="126"/>
      <c r="H68" s="126"/>
      <c r="I68" s="126">
        <f>'SO 01  výkaz výměr Pol'!G358</f>
        <v>0</v>
      </c>
    </row>
    <row r="69" spans="1:9" ht="23.25" customHeight="1" x14ac:dyDescent="0.2">
      <c r="A69" s="115"/>
      <c r="B69" s="117" t="s">
        <v>86</v>
      </c>
      <c r="C69" s="247" t="s">
        <v>87</v>
      </c>
      <c r="D69" s="248"/>
      <c r="E69" s="248"/>
      <c r="F69" s="125" t="s">
        <v>26</v>
      </c>
      <c r="G69" s="126"/>
      <c r="H69" s="126"/>
      <c r="I69" s="126">
        <f>'SO 01  výkaz výměr Pol'!G370</f>
        <v>0</v>
      </c>
    </row>
    <row r="70" spans="1:9" ht="21.75" customHeight="1" x14ac:dyDescent="0.2">
      <c r="A70" s="115"/>
      <c r="B70" s="117" t="s">
        <v>88</v>
      </c>
      <c r="C70" s="247" t="s">
        <v>89</v>
      </c>
      <c r="D70" s="248"/>
      <c r="E70" s="248"/>
      <c r="F70" s="125" t="s">
        <v>26</v>
      </c>
      <c r="G70" s="126"/>
      <c r="H70" s="126"/>
      <c r="I70" s="126">
        <f>'SO 01  výkaz výměr Pol'!G407</f>
        <v>0</v>
      </c>
    </row>
    <row r="71" spans="1:9" ht="23.25" customHeight="1" x14ac:dyDescent="0.2">
      <c r="A71" s="115"/>
      <c r="B71" s="117" t="s">
        <v>90</v>
      </c>
      <c r="C71" s="247" t="s">
        <v>91</v>
      </c>
      <c r="D71" s="248"/>
      <c r="E71" s="248"/>
      <c r="F71" s="125" t="s">
        <v>26</v>
      </c>
      <c r="G71" s="126"/>
      <c r="H71" s="126"/>
      <c r="I71" s="126">
        <f>'SO 01  výkaz výměr Pol'!G427</f>
        <v>0</v>
      </c>
    </row>
    <row r="72" spans="1:9" ht="22.5" customHeight="1" x14ac:dyDescent="0.2">
      <c r="A72" s="115"/>
      <c r="B72" s="117" t="s">
        <v>92</v>
      </c>
      <c r="C72" s="247" t="s">
        <v>93</v>
      </c>
      <c r="D72" s="248"/>
      <c r="E72" s="248"/>
      <c r="F72" s="125" t="s">
        <v>26</v>
      </c>
      <c r="G72" s="126"/>
      <c r="H72" s="126"/>
      <c r="I72" s="126">
        <f>'SO 01  výkaz výměr Pol'!G466</f>
        <v>0</v>
      </c>
    </row>
    <row r="73" spans="1:9" ht="22.5" customHeight="1" x14ac:dyDescent="0.2">
      <c r="A73" s="115"/>
      <c r="B73" s="117" t="s">
        <v>94</v>
      </c>
      <c r="C73" s="247" t="s">
        <v>95</v>
      </c>
      <c r="D73" s="248"/>
      <c r="E73" s="248"/>
      <c r="F73" s="125" t="s">
        <v>26</v>
      </c>
      <c r="G73" s="126"/>
      <c r="H73" s="126"/>
      <c r="I73" s="126">
        <f>'SO 01  výkaz výměr Pol'!G495</f>
        <v>0</v>
      </c>
    </row>
    <row r="74" spans="1:9" ht="21.75" customHeight="1" x14ac:dyDescent="0.2">
      <c r="A74" s="115"/>
      <c r="B74" s="117" t="s">
        <v>96</v>
      </c>
      <c r="C74" s="247" t="s">
        <v>97</v>
      </c>
      <c r="D74" s="248"/>
      <c r="E74" s="248"/>
      <c r="F74" s="125" t="s">
        <v>26</v>
      </c>
      <c r="G74" s="126"/>
      <c r="H74" s="126"/>
      <c r="I74" s="126">
        <f>'SO 01  výkaz výměr Pol'!G509</f>
        <v>0</v>
      </c>
    </row>
    <row r="75" spans="1:9" ht="23.25" customHeight="1" x14ac:dyDescent="0.2">
      <c r="A75" s="115"/>
      <c r="B75" s="117" t="s">
        <v>98</v>
      </c>
      <c r="C75" s="247" t="s">
        <v>99</v>
      </c>
      <c r="D75" s="248"/>
      <c r="E75" s="248"/>
      <c r="F75" s="125" t="s">
        <v>26</v>
      </c>
      <c r="G75" s="126"/>
      <c r="H75" s="126"/>
      <c r="I75" s="126">
        <f>'SO 01  výkaz výměr Pol'!G520</f>
        <v>0</v>
      </c>
    </row>
    <row r="76" spans="1:9" ht="22.5" customHeight="1" x14ac:dyDescent="0.2">
      <c r="A76" s="115"/>
      <c r="B76" s="117" t="s">
        <v>100</v>
      </c>
      <c r="C76" s="247" t="s">
        <v>101</v>
      </c>
      <c r="D76" s="248"/>
      <c r="E76" s="248"/>
      <c r="F76" s="125" t="s">
        <v>27</v>
      </c>
      <c r="G76" s="126"/>
      <c r="H76" s="126"/>
      <c r="I76" s="126">
        <f>'SO 01  výkaz výměr Pol'!G536</f>
        <v>0</v>
      </c>
    </row>
    <row r="77" spans="1:9" ht="24" customHeight="1" x14ac:dyDescent="0.2">
      <c r="A77" s="115"/>
      <c r="B77" s="117" t="s">
        <v>102</v>
      </c>
      <c r="C77" s="247" t="s">
        <v>103</v>
      </c>
      <c r="D77" s="248"/>
      <c r="E77" s="248"/>
      <c r="F77" s="125" t="s">
        <v>27</v>
      </c>
      <c r="G77" s="126"/>
      <c r="H77" s="126"/>
      <c r="I77" s="126">
        <f>'SO 01  výkaz výměr Pol'!G541</f>
        <v>0</v>
      </c>
    </row>
    <row r="78" spans="1:9" ht="21.75" customHeight="1" x14ac:dyDescent="0.2">
      <c r="A78" s="115"/>
      <c r="B78" s="117" t="s">
        <v>104</v>
      </c>
      <c r="C78" s="247" t="s">
        <v>105</v>
      </c>
      <c r="D78" s="248"/>
      <c r="E78" s="248"/>
      <c r="F78" s="125" t="s">
        <v>27</v>
      </c>
      <c r="G78" s="126"/>
      <c r="H78" s="126"/>
      <c r="I78" s="126">
        <f>'SO 01  výkaz výměr Pol'!G550</f>
        <v>0</v>
      </c>
    </row>
    <row r="79" spans="1:9" ht="23.25" customHeight="1" x14ac:dyDescent="0.2">
      <c r="A79" s="115"/>
      <c r="B79" s="122" t="s">
        <v>801</v>
      </c>
      <c r="C79" s="247" t="s">
        <v>970</v>
      </c>
      <c r="D79" s="248"/>
      <c r="E79" s="248"/>
      <c r="F79" s="125" t="s">
        <v>27</v>
      </c>
      <c r="G79" s="127"/>
      <c r="H79" s="127"/>
      <c r="I79" s="127">
        <f>'SO 01  výkaz výměr Pol'!G577</f>
        <v>0</v>
      </c>
    </row>
    <row r="80" spans="1:9" ht="21" customHeight="1" x14ac:dyDescent="0.2">
      <c r="A80" s="116"/>
      <c r="B80" s="245" t="s">
        <v>1</v>
      </c>
      <c r="C80" s="218"/>
      <c r="D80" s="219"/>
      <c r="E80" s="219"/>
      <c r="F80" s="220"/>
      <c r="G80" s="128"/>
      <c r="H80" s="128"/>
      <c r="I80" s="246">
        <f>SUM(I51:I79)</f>
        <v>0</v>
      </c>
    </row>
    <row r="81" spans="6:9" x14ac:dyDescent="0.2">
      <c r="F81" s="87"/>
      <c r="G81" s="86"/>
      <c r="H81" s="87"/>
      <c r="I81" s="86"/>
    </row>
    <row r="82" spans="6:9" x14ac:dyDescent="0.2">
      <c r="F82" s="87"/>
      <c r="G82" s="86"/>
      <c r="H82" s="87"/>
      <c r="I82" s="86"/>
    </row>
    <row r="83" spans="6:9" x14ac:dyDescent="0.2">
      <c r="F83" s="87"/>
      <c r="G83" s="86"/>
      <c r="H83" s="87"/>
      <c r="I83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D13:G13"/>
    <mergeCell ref="B1:I1"/>
    <mergeCell ref="G26:I26"/>
    <mergeCell ref="G27:I27"/>
    <mergeCell ref="G29:I29"/>
    <mergeCell ref="G25:I25"/>
    <mergeCell ref="E21:F21"/>
    <mergeCell ref="G21:H21"/>
    <mergeCell ref="G28:I28"/>
    <mergeCell ref="E15:F15"/>
    <mergeCell ref="D11:G11"/>
    <mergeCell ref="G15:H15"/>
    <mergeCell ref="E16:F16"/>
    <mergeCell ref="D12:G12"/>
    <mergeCell ref="E17:F17"/>
    <mergeCell ref="G16:H16"/>
    <mergeCell ref="G24:I24"/>
    <mergeCell ref="G23:I23"/>
    <mergeCell ref="E19:F19"/>
    <mergeCell ref="E20:F20"/>
    <mergeCell ref="G19:H19"/>
    <mergeCell ref="G20:H20"/>
    <mergeCell ref="G17:H17"/>
    <mergeCell ref="G18:H18"/>
    <mergeCell ref="E18:F18"/>
    <mergeCell ref="C57:E57"/>
    <mergeCell ref="C39:E39"/>
    <mergeCell ref="C40:E40"/>
    <mergeCell ref="C41:E41"/>
    <mergeCell ref="B42:E42"/>
    <mergeCell ref="B45:I45"/>
    <mergeCell ref="C51:E51"/>
    <mergeCell ref="C52:E52"/>
    <mergeCell ref="C53:E53"/>
    <mergeCell ref="C54:E54"/>
    <mergeCell ref="C55:E55"/>
    <mergeCell ref="C56:E56"/>
    <mergeCell ref="D35:E35"/>
    <mergeCell ref="C69:E69"/>
    <mergeCell ref="C58:E58"/>
    <mergeCell ref="C59:E59"/>
    <mergeCell ref="C60:E60"/>
    <mergeCell ref="C61:E61"/>
    <mergeCell ref="C62:E62"/>
    <mergeCell ref="C63:E63"/>
    <mergeCell ref="C64:E64"/>
    <mergeCell ref="C65:E65"/>
    <mergeCell ref="C67:E67"/>
    <mergeCell ref="C66:E66"/>
    <mergeCell ref="C68:E68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9" t="s">
        <v>6</v>
      </c>
      <c r="B1" s="289"/>
      <c r="C1" s="290"/>
      <c r="D1" s="289"/>
      <c r="E1" s="289"/>
      <c r="F1" s="289"/>
      <c r="G1" s="289"/>
    </row>
    <row r="2" spans="1:7" ht="24.95" customHeight="1" x14ac:dyDescent="0.2">
      <c r="A2" s="70" t="s">
        <v>7</v>
      </c>
      <c r="B2" s="69"/>
      <c r="C2" s="291"/>
      <c r="D2" s="291"/>
      <c r="E2" s="291"/>
      <c r="F2" s="291"/>
      <c r="G2" s="292"/>
    </row>
    <row r="3" spans="1:7" ht="24.95" customHeight="1" x14ac:dyDescent="0.2">
      <c r="A3" s="70" t="s">
        <v>8</v>
      </c>
      <c r="B3" s="69"/>
      <c r="C3" s="291"/>
      <c r="D3" s="291"/>
      <c r="E3" s="291"/>
      <c r="F3" s="291"/>
      <c r="G3" s="292"/>
    </row>
    <row r="4" spans="1:7" ht="24.95" customHeight="1" x14ac:dyDescent="0.2">
      <c r="A4" s="70" t="s">
        <v>9</v>
      </c>
      <c r="B4" s="69"/>
      <c r="C4" s="291"/>
      <c r="D4" s="291"/>
      <c r="E4" s="291"/>
      <c r="F4" s="291"/>
      <c r="G4" s="29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5048"/>
  <sheetViews>
    <sheetView topLeftCell="A9" zoomScale="130" zoomScaleNormal="130" workbookViewId="0">
      <selection activeCell="E539" sqref="E539"/>
    </sheetView>
  </sheetViews>
  <sheetFormatPr defaultRowHeight="12.75" outlineLevelRow="1" x14ac:dyDescent="0.2"/>
  <cols>
    <col min="1" max="1" width="4.28515625" customWidth="1"/>
    <col min="2" max="2" width="14.42578125" style="85" customWidth="1"/>
    <col min="3" max="3" width="38.28515625" style="8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25" max="35" width="0" hidden="1" customWidth="1"/>
    <col min="49" max="49" width="73.42578125" customWidth="1"/>
  </cols>
  <sheetData>
    <row r="1" spans="1:56" ht="15.75" customHeight="1" x14ac:dyDescent="0.25">
      <c r="A1" s="294" t="s">
        <v>6</v>
      </c>
      <c r="B1" s="294"/>
      <c r="C1" s="294"/>
      <c r="D1" s="294"/>
      <c r="E1" s="294"/>
      <c r="F1" s="294"/>
      <c r="G1" s="294"/>
      <c r="AA1" t="s">
        <v>108</v>
      </c>
    </row>
    <row r="2" spans="1:56" ht="24.95" customHeight="1" x14ac:dyDescent="0.2">
      <c r="A2" s="132" t="s">
        <v>7</v>
      </c>
      <c r="B2" s="69" t="s">
        <v>45</v>
      </c>
      <c r="C2" s="295" t="s">
        <v>46</v>
      </c>
      <c r="D2" s="296"/>
      <c r="E2" s="296"/>
      <c r="F2" s="296"/>
      <c r="G2" s="297"/>
      <c r="AA2" t="s">
        <v>109</v>
      </c>
    </row>
    <row r="3" spans="1:56" ht="24.95" customHeight="1" x14ac:dyDescent="0.2">
      <c r="A3" s="132" t="s">
        <v>8</v>
      </c>
      <c r="B3" s="69" t="s">
        <v>42</v>
      </c>
      <c r="C3" s="295" t="s">
        <v>43</v>
      </c>
      <c r="D3" s="296"/>
      <c r="E3" s="296"/>
      <c r="F3" s="296"/>
      <c r="G3" s="297"/>
      <c r="AA3" t="s">
        <v>110</v>
      </c>
    </row>
    <row r="4" spans="1:56" ht="24.95" customHeight="1" x14ac:dyDescent="0.2">
      <c r="A4" s="133" t="s">
        <v>9</v>
      </c>
      <c r="B4" s="134" t="s">
        <v>40</v>
      </c>
      <c r="C4" s="298" t="s">
        <v>41</v>
      </c>
      <c r="D4" s="299"/>
      <c r="E4" s="299"/>
      <c r="F4" s="299"/>
      <c r="G4" s="300"/>
      <c r="AA4" t="s">
        <v>111</v>
      </c>
    </row>
    <row r="5" spans="1:56" x14ac:dyDescent="0.2">
      <c r="D5" s="131"/>
    </row>
    <row r="6" spans="1:56" ht="25.5" x14ac:dyDescent="0.2">
      <c r="A6" s="139" t="s">
        <v>112</v>
      </c>
      <c r="B6" s="137" t="s">
        <v>113</v>
      </c>
      <c r="C6" s="137" t="s">
        <v>114</v>
      </c>
      <c r="D6" s="138" t="s">
        <v>115</v>
      </c>
      <c r="E6" s="139" t="s">
        <v>116</v>
      </c>
      <c r="F6" s="135" t="s">
        <v>117</v>
      </c>
      <c r="G6" s="139" t="s">
        <v>30</v>
      </c>
      <c r="H6" s="140" t="s">
        <v>31</v>
      </c>
      <c r="I6" s="140" t="s">
        <v>118</v>
      </c>
      <c r="J6" s="140" t="s">
        <v>32</v>
      </c>
      <c r="K6" s="140" t="s">
        <v>119</v>
      </c>
      <c r="L6" s="140" t="s">
        <v>120</v>
      </c>
      <c r="M6" s="140" t="s">
        <v>121</v>
      </c>
      <c r="N6" s="140" t="s">
        <v>122</v>
      </c>
      <c r="O6" s="140" t="s">
        <v>123</v>
      </c>
      <c r="P6" s="140" t="s">
        <v>124</v>
      </c>
      <c r="Q6" s="140" t="s">
        <v>125</v>
      </c>
      <c r="T6" s="5"/>
    </row>
    <row r="7" spans="1:56" x14ac:dyDescent="0.2">
      <c r="A7" s="174" t="s">
        <v>126</v>
      </c>
      <c r="B7" s="202">
        <v>3</v>
      </c>
      <c r="C7" s="176" t="s">
        <v>54</v>
      </c>
      <c r="D7" s="177"/>
      <c r="E7" s="178"/>
      <c r="F7" s="179"/>
      <c r="G7" s="179"/>
      <c r="H7" s="166"/>
      <c r="I7" s="166">
        <f>SUM(I9:I11)</f>
        <v>0</v>
      </c>
      <c r="J7" s="166"/>
      <c r="K7" s="166">
        <f>SUM(K9:K11)</f>
        <v>0</v>
      </c>
      <c r="L7" s="166"/>
      <c r="M7" s="166">
        <f>SUM(M9:M11)</f>
        <v>0</v>
      </c>
      <c r="N7" s="167"/>
      <c r="O7" s="167"/>
      <c r="P7" s="168"/>
      <c r="Q7" s="167"/>
    </row>
    <row r="8" spans="1:56" ht="22.5" x14ac:dyDescent="0.2">
      <c r="A8" s="180">
        <v>1</v>
      </c>
      <c r="B8" s="181" t="s">
        <v>128</v>
      </c>
      <c r="C8" s="182" t="s">
        <v>129</v>
      </c>
      <c r="D8" s="183" t="s">
        <v>130</v>
      </c>
      <c r="E8" s="184">
        <v>2.5</v>
      </c>
      <c r="F8" s="185"/>
      <c r="G8" s="186">
        <f>ROUND(E8*F8,2)</f>
        <v>0</v>
      </c>
      <c r="H8" s="155"/>
      <c r="I8" s="155"/>
      <c r="J8" s="155"/>
      <c r="K8" s="155"/>
      <c r="L8" s="155"/>
      <c r="M8" s="155"/>
      <c r="N8" s="167"/>
      <c r="O8" s="167"/>
      <c r="P8" s="168"/>
      <c r="Q8" s="167"/>
      <c r="U8" s="5"/>
    </row>
    <row r="9" spans="1:56" ht="22.5" x14ac:dyDescent="0.2">
      <c r="A9" s="180">
        <v>2</v>
      </c>
      <c r="B9" s="181" t="s">
        <v>961</v>
      </c>
      <c r="C9" s="182" t="s">
        <v>424</v>
      </c>
      <c r="D9" s="183" t="s">
        <v>130</v>
      </c>
      <c r="E9" s="184">
        <v>23.01</v>
      </c>
      <c r="F9" s="185"/>
      <c r="G9" s="186">
        <v>0</v>
      </c>
      <c r="H9" s="141"/>
      <c r="I9" s="142">
        <f>ROUND(E9*H9,2)</f>
        <v>0</v>
      </c>
      <c r="J9" s="141"/>
      <c r="K9" s="142">
        <f>ROUND(E9*J9,2)</f>
        <v>0</v>
      </c>
      <c r="L9" s="142">
        <v>21</v>
      </c>
      <c r="M9" s="142">
        <f>G9*(1+L9/100)</f>
        <v>0</v>
      </c>
      <c r="N9" s="167"/>
      <c r="O9" s="167"/>
      <c r="P9" s="168"/>
      <c r="Q9" s="167"/>
    </row>
    <row r="10" spans="1:56" x14ac:dyDescent="0.2">
      <c r="A10" s="180"/>
      <c r="B10" s="181"/>
      <c r="C10" s="187" t="s">
        <v>425</v>
      </c>
      <c r="D10" s="188"/>
      <c r="E10" s="189">
        <v>21.76</v>
      </c>
      <c r="F10" s="186"/>
      <c r="G10" s="186"/>
      <c r="H10" s="142"/>
      <c r="I10" s="142"/>
      <c r="J10" s="142"/>
      <c r="K10" s="142"/>
      <c r="L10" s="142"/>
      <c r="M10" s="142"/>
      <c r="N10" s="167"/>
      <c r="O10" s="167"/>
      <c r="P10" s="168"/>
      <c r="Q10" s="167"/>
    </row>
    <row r="11" spans="1:56" x14ac:dyDescent="0.2">
      <c r="A11" s="180"/>
      <c r="B11" s="181"/>
      <c r="C11" s="187" t="s">
        <v>733</v>
      </c>
      <c r="D11" s="188"/>
      <c r="E11" s="189">
        <v>1.25</v>
      </c>
      <c r="F11" s="186"/>
      <c r="G11" s="186"/>
      <c r="H11" s="142"/>
      <c r="I11" s="142"/>
      <c r="J11" s="142"/>
      <c r="K11" s="142"/>
      <c r="L11" s="142"/>
      <c r="M11" s="142"/>
      <c r="N11" s="167"/>
      <c r="O11" s="167"/>
      <c r="P11" s="168"/>
      <c r="Q11" s="167"/>
    </row>
    <row r="12" spans="1:56" x14ac:dyDescent="0.2">
      <c r="A12" s="180">
        <v>3</v>
      </c>
      <c r="B12" s="158" t="s">
        <v>960</v>
      </c>
      <c r="C12" s="159" t="s">
        <v>959</v>
      </c>
      <c r="D12" s="160" t="s">
        <v>551</v>
      </c>
      <c r="E12" s="161">
        <v>11</v>
      </c>
      <c r="F12" s="190"/>
      <c r="G12" s="186">
        <v>0</v>
      </c>
      <c r="H12" s="142"/>
      <c r="I12" s="142"/>
      <c r="J12" s="142"/>
      <c r="K12" s="142"/>
      <c r="L12" s="142"/>
      <c r="M12" s="142"/>
      <c r="N12" s="167"/>
      <c r="O12" s="167"/>
      <c r="P12" s="168"/>
      <c r="Q12" s="167"/>
    </row>
    <row r="13" spans="1:56" x14ac:dyDescent="0.2">
      <c r="A13" s="216">
        <v>4</v>
      </c>
      <c r="B13" s="158" t="s">
        <v>861</v>
      </c>
      <c r="C13" s="159" t="s">
        <v>962</v>
      </c>
      <c r="D13" s="160" t="s">
        <v>551</v>
      </c>
      <c r="E13" s="161">
        <v>11</v>
      </c>
      <c r="F13" s="239"/>
      <c r="G13" s="186">
        <f t="shared" ref="G13" si="0">ROUND(E13*F13,2)</f>
        <v>0</v>
      </c>
      <c r="H13" s="140"/>
      <c r="I13" s="140"/>
      <c r="J13" s="140"/>
      <c r="K13" s="140"/>
      <c r="L13" s="140"/>
      <c r="M13" s="140"/>
      <c r="N13" s="167"/>
      <c r="O13" s="167"/>
      <c r="P13" s="168"/>
      <c r="Q13" s="167"/>
    </row>
    <row r="14" spans="1:56" x14ac:dyDescent="0.2">
      <c r="A14" s="191"/>
      <c r="B14" s="238"/>
      <c r="C14" s="241" t="s">
        <v>971</v>
      </c>
      <c r="D14" s="160"/>
      <c r="E14" s="161"/>
      <c r="F14" s="192"/>
      <c r="G14" s="195">
        <f>SUM(G8:G13)</f>
        <v>0</v>
      </c>
      <c r="H14" s="140"/>
      <c r="I14" s="140"/>
      <c r="J14" s="140"/>
      <c r="K14" s="140"/>
      <c r="L14" s="140"/>
      <c r="M14" s="140"/>
      <c r="N14" s="167"/>
      <c r="O14" s="167"/>
      <c r="P14" s="168"/>
      <c r="Q14" s="167"/>
      <c r="T14" s="5"/>
    </row>
    <row r="15" spans="1:56" x14ac:dyDescent="0.2">
      <c r="A15" s="193" t="s">
        <v>126</v>
      </c>
      <c r="B15" s="175" t="s">
        <v>55</v>
      </c>
      <c r="C15" s="176" t="s">
        <v>968</v>
      </c>
      <c r="D15" s="177"/>
      <c r="E15" s="178"/>
      <c r="F15" s="179"/>
      <c r="G15" s="179"/>
      <c r="H15" s="166"/>
      <c r="I15" s="166">
        <f>SUM(I16:I29)</f>
        <v>0</v>
      </c>
      <c r="J15" s="166"/>
      <c r="K15" s="166">
        <f>SUM(K16:K29)</f>
        <v>0</v>
      </c>
      <c r="L15" s="166"/>
      <c r="M15" s="166">
        <f>SUM(M16:M29)</f>
        <v>0</v>
      </c>
      <c r="N15" s="144"/>
      <c r="O15" s="144"/>
      <c r="P15" s="145"/>
      <c r="Q15" s="144">
        <f>SUM(Q16:Q29)</f>
        <v>0</v>
      </c>
      <c r="AA15" t="s">
        <v>127</v>
      </c>
    </row>
    <row r="16" spans="1:56" ht="22.5" outlineLevel="1" x14ac:dyDescent="0.2">
      <c r="A16" s="180">
        <v>5</v>
      </c>
      <c r="B16" s="181" t="s">
        <v>132</v>
      </c>
      <c r="C16" s="182" t="s">
        <v>133</v>
      </c>
      <c r="D16" s="183" t="s">
        <v>130</v>
      </c>
      <c r="E16" s="184">
        <v>50</v>
      </c>
      <c r="F16" s="185"/>
      <c r="G16" s="186">
        <f t="shared" ref="G16:G29" si="1">ROUND(E16*F16,2)</f>
        <v>0</v>
      </c>
      <c r="H16" s="153"/>
      <c r="I16" s="154">
        <f>ROUND(E16*H16,2)</f>
        <v>0</v>
      </c>
      <c r="J16" s="153"/>
      <c r="K16" s="154">
        <f>ROUND(E16*J16,2)</f>
        <v>0</v>
      </c>
      <c r="L16" s="154">
        <v>21</v>
      </c>
      <c r="M16" s="154">
        <f>G16*(1+L16/100)</f>
        <v>0</v>
      </c>
      <c r="N16" s="142"/>
      <c r="O16" s="142"/>
      <c r="P16" s="143">
        <v>0</v>
      </c>
      <c r="Q16" s="142">
        <f>ROUND(E16*P16,2)</f>
        <v>0</v>
      </c>
      <c r="R16" s="136"/>
      <c r="S16" s="136"/>
      <c r="T16" s="240"/>
      <c r="U16" s="136"/>
      <c r="V16" s="136"/>
      <c r="W16" s="136"/>
      <c r="X16" s="136"/>
      <c r="Y16" s="136"/>
      <c r="Z16" s="136"/>
      <c r="AA16" s="136" t="s">
        <v>131</v>
      </c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</row>
    <row r="17" spans="1:56" outlineLevel="1" x14ac:dyDescent="0.2">
      <c r="A17" s="180"/>
      <c r="B17" s="181"/>
      <c r="C17" s="187" t="s">
        <v>860</v>
      </c>
      <c r="D17" s="188"/>
      <c r="E17" s="189"/>
      <c r="F17" s="186"/>
      <c r="G17" s="186"/>
      <c r="H17" s="154"/>
      <c r="I17" s="154"/>
      <c r="J17" s="154"/>
      <c r="K17" s="154"/>
      <c r="L17" s="154"/>
      <c r="M17" s="154"/>
      <c r="N17" s="142"/>
      <c r="O17" s="142"/>
      <c r="P17" s="143"/>
      <c r="Q17" s="142"/>
      <c r="R17" s="136"/>
      <c r="S17" s="136"/>
      <c r="T17" s="136"/>
      <c r="U17" s="136"/>
      <c r="V17" s="136"/>
      <c r="W17" s="136"/>
      <c r="X17" s="136"/>
      <c r="Y17" s="136"/>
      <c r="Z17" s="136"/>
      <c r="AA17" s="136" t="s">
        <v>134</v>
      </c>
      <c r="AB17" s="136">
        <v>0</v>
      </c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</row>
    <row r="18" spans="1:56" outlineLevel="1" x14ac:dyDescent="0.2">
      <c r="A18" s="180"/>
      <c r="B18" s="181"/>
      <c r="C18" s="187" t="s">
        <v>135</v>
      </c>
      <c r="D18" s="188"/>
      <c r="E18" s="189">
        <v>50</v>
      </c>
      <c r="F18" s="186"/>
      <c r="G18" s="186"/>
      <c r="H18" s="154"/>
      <c r="I18" s="154"/>
      <c r="J18" s="154"/>
      <c r="K18" s="154"/>
      <c r="L18" s="154"/>
      <c r="M18" s="154"/>
      <c r="N18" s="142"/>
      <c r="O18" s="142"/>
      <c r="P18" s="143"/>
      <c r="Q18" s="142"/>
      <c r="R18" s="136"/>
      <c r="S18" s="136"/>
      <c r="T18" s="136"/>
      <c r="U18" s="136"/>
      <c r="V18" s="136"/>
      <c r="W18" s="136"/>
      <c r="X18" s="136"/>
      <c r="Y18" s="136"/>
      <c r="Z18" s="136"/>
      <c r="AA18" s="136" t="s">
        <v>134</v>
      </c>
      <c r="AB18" s="136">
        <v>0</v>
      </c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</row>
    <row r="19" spans="1:56" ht="22.5" outlineLevel="1" x14ac:dyDescent="0.2">
      <c r="A19" s="180">
        <v>6</v>
      </c>
      <c r="B19" s="181" t="s">
        <v>136</v>
      </c>
      <c r="C19" s="182" t="s">
        <v>137</v>
      </c>
      <c r="D19" s="183" t="s">
        <v>130</v>
      </c>
      <c r="E19" s="184">
        <v>50</v>
      </c>
      <c r="F19" s="185"/>
      <c r="G19" s="186">
        <f t="shared" si="1"/>
        <v>0</v>
      </c>
      <c r="H19" s="153"/>
      <c r="I19" s="154">
        <f>ROUND(E19*H19,2)</f>
        <v>0</v>
      </c>
      <c r="J19" s="153"/>
      <c r="K19" s="154">
        <f>ROUND(E19*J19,2)</f>
        <v>0</v>
      </c>
      <c r="L19" s="154">
        <v>21</v>
      </c>
      <c r="M19" s="154">
        <f>G19*(1+L19/100)</f>
        <v>0</v>
      </c>
      <c r="N19" s="142"/>
      <c r="O19" s="142"/>
      <c r="P19" s="143">
        <v>0</v>
      </c>
      <c r="Q19" s="142">
        <f>ROUND(E19*P19,2)</f>
        <v>0</v>
      </c>
      <c r="R19" s="136"/>
      <c r="S19" s="136"/>
      <c r="T19" s="136"/>
      <c r="U19" s="136"/>
      <c r="V19" s="136"/>
      <c r="W19" s="136"/>
      <c r="X19" s="136"/>
      <c r="Y19" s="136"/>
      <c r="Z19" s="136"/>
      <c r="AA19" s="136" t="s">
        <v>131</v>
      </c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</row>
    <row r="20" spans="1:56" outlineLevel="1" x14ac:dyDescent="0.2">
      <c r="A20" s="180">
        <v>7</v>
      </c>
      <c r="B20" s="181" t="s">
        <v>452</v>
      </c>
      <c r="C20" s="182" t="s">
        <v>859</v>
      </c>
      <c r="D20" s="183" t="s">
        <v>130</v>
      </c>
      <c r="E20" s="184">
        <v>542</v>
      </c>
      <c r="F20" s="185"/>
      <c r="G20" s="186">
        <v>0</v>
      </c>
      <c r="H20" s="153"/>
      <c r="I20" s="154">
        <f>ROUND(E20*H20,2)</f>
        <v>0</v>
      </c>
      <c r="J20" s="153"/>
      <c r="K20" s="154">
        <f>ROUND(E20*J20,2)</f>
        <v>0</v>
      </c>
      <c r="L20" s="154">
        <v>21</v>
      </c>
      <c r="M20" s="154">
        <f>G20*(1+L20/100)</f>
        <v>0</v>
      </c>
      <c r="N20" s="142"/>
      <c r="O20" s="142"/>
      <c r="P20" s="143"/>
      <c r="Q20" s="142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</row>
    <row r="21" spans="1:56" ht="22.5" outlineLevel="1" x14ac:dyDescent="0.2">
      <c r="A21" s="180"/>
      <c r="B21" s="181"/>
      <c r="C21" s="187" t="s">
        <v>453</v>
      </c>
      <c r="D21" s="188"/>
      <c r="E21" s="189">
        <v>542</v>
      </c>
      <c r="F21" s="186"/>
      <c r="G21" s="186"/>
      <c r="H21" s="154"/>
      <c r="I21" s="154"/>
      <c r="J21" s="154"/>
      <c r="K21" s="154"/>
      <c r="L21" s="154"/>
      <c r="M21" s="154"/>
      <c r="N21" s="142"/>
      <c r="O21" s="142"/>
      <c r="P21" s="143"/>
      <c r="Q21" s="142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</row>
    <row r="22" spans="1:56" ht="22.5" outlineLevel="1" x14ac:dyDescent="0.2">
      <c r="A22" s="180">
        <v>8</v>
      </c>
      <c r="B22" s="181" t="s">
        <v>454</v>
      </c>
      <c r="C22" s="182" t="s">
        <v>455</v>
      </c>
      <c r="D22" s="183" t="s">
        <v>130</v>
      </c>
      <c r="E22" s="184">
        <v>180.8</v>
      </c>
      <c r="F22" s="185"/>
      <c r="G22" s="186">
        <v>0</v>
      </c>
      <c r="H22" s="153"/>
      <c r="I22" s="154">
        <f>ROUND(E22*H22,2)</f>
        <v>0</v>
      </c>
      <c r="J22" s="153"/>
      <c r="K22" s="154">
        <f>ROUND(E22*J22,2)</f>
        <v>0</v>
      </c>
      <c r="L22" s="154">
        <v>21</v>
      </c>
      <c r="M22" s="154">
        <f>G22*(1+L22/100)</f>
        <v>0</v>
      </c>
      <c r="N22" s="142"/>
      <c r="O22" s="142"/>
      <c r="P22" s="143"/>
      <c r="Q22" s="142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</row>
    <row r="23" spans="1:56" outlineLevel="1" x14ac:dyDescent="0.2">
      <c r="A23" s="180"/>
      <c r="B23" s="181"/>
      <c r="C23" s="187" t="s">
        <v>456</v>
      </c>
      <c r="D23" s="188"/>
      <c r="E23" s="189">
        <v>120</v>
      </c>
      <c r="F23" s="186"/>
      <c r="G23" s="186"/>
      <c r="H23" s="154"/>
      <c r="I23" s="154"/>
      <c r="J23" s="154"/>
      <c r="K23" s="154"/>
      <c r="L23" s="154"/>
      <c r="M23" s="154"/>
      <c r="N23" s="142"/>
      <c r="O23" s="142"/>
      <c r="P23" s="143"/>
      <c r="Q23" s="142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</row>
    <row r="24" spans="1:56" outlineLevel="1" x14ac:dyDescent="0.2">
      <c r="A24" s="180"/>
      <c r="B24" s="181"/>
      <c r="C24" s="187" t="s">
        <v>457</v>
      </c>
      <c r="D24" s="188"/>
      <c r="E24" s="189">
        <v>25.2</v>
      </c>
      <c r="F24" s="186"/>
      <c r="G24" s="186"/>
      <c r="H24" s="154"/>
      <c r="I24" s="154"/>
      <c r="J24" s="154"/>
      <c r="K24" s="154"/>
      <c r="L24" s="154"/>
      <c r="M24" s="154"/>
      <c r="N24" s="142"/>
      <c r="O24" s="142"/>
      <c r="P24" s="143"/>
      <c r="Q24" s="142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</row>
    <row r="25" spans="1:56" ht="22.5" outlineLevel="1" x14ac:dyDescent="0.2">
      <c r="A25" s="180"/>
      <c r="B25" s="181"/>
      <c r="C25" s="187" t="s">
        <v>458</v>
      </c>
      <c r="D25" s="188"/>
      <c r="E25" s="189">
        <v>18.8</v>
      </c>
      <c r="F25" s="186"/>
      <c r="G25" s="186"/>
      <c r="H25" s="154"/>
      <c r="I25" s="154"/>
      <c r="J25" s="154"/>
      <c r="K25" s="154"/>
      <c r="L25" s="154"/>
      <c r="M25" s="154"/>
      <c r="N25" s="142"/>
      <c r="O25" s="142"/>
      <c r="P25" s="143"/>
      <c r="Q25" s="142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</row>
    <row r="26" spans="1:56" outlineLevel="1" x14ac:dyDescent="0.2">
      <c r="A26" s="180"/>
      <c r="B26" s="181"/>
      <c r="C26" s="187" t="s">
        <v>459</v>
      </c>
      <c r="D26" s="188"/>
      <c r="E26" s="189">
        <v>16.8</v>
      </c>
      <c r="F26" s="186"/>
      <c r="G26" s="186"/>
      <c r="H26" s="154"/>
      <c r="I26" s="154"/>
      <c r="J26" s="154"/>
      <c r="K26" s="154"/>
      <c r="L26" s="154"/>
      <c r="M26" s="154"/>
      <c r="N26" s="142"/>
      <c r="O26" s="142"/>
      <c r="P26" s="143"/>
      <c r="Q26" s="142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</row>
    <row r="27" spans="1:56" outlineLevel="1" x14ac:dyDescent="0.2">
      <c r="A27" s="180">
        <v>9</v>
      </c>
      <c r="B27" s="181" t="s">
        <v>702</v>
      </c>
      <c r="C27" s="182" t="s">
        <v>703</v>
      </c>
      <c r="D27" s="183" t="s">
        <v>176</v>
      </c>
      <c r="E27" s="184">
        <v>260.86</v>
      </c>
      <c r="F27" s="185"/>
      <c r="G27" s="186">
        <f t="shared" si="1"/>
        <v>0</v>
      </c>
      <c r="H27" s="153"/>
      <c r="I27" s="154">
        <f t="shared" ref="I27:I29" si="2">ROUND(E27*H27,2)</f>
        <v>0</v>
      </c>
      <c r="J27" s="153"/>
      <c r="K27" s="154">
        <f t="shared" ref="K27:K29" si="3">ROUND(E27*J27,2)</f>
        <v>0</v>
      </c>
      <c r="L27" s="154">
        <v>21</v>
      </c>
      <c r="M27" s="154">
        <f t="shared" ref="M27:M29" si="4">G27*(1+L27/100)</f>
        <v>0</v>
      </c>
      <c r="N27" s="142"/>
      <c r="O27" s="142"/>
      <c r="P27" s="143"/>
      <c r="Q27" s="142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</row>
    <row r="28" spans="1:56" outlineLevel="1" x14ac:dyDescent="0.2">
      <c r="A28" s="180">
        <v>10</v>
      </c>
      <c r="B28" s="181" t="s">
        <v>704</v>
      </c>
      <c r="C28" s="182" t="s">
        <v>705</v>
      </c>
      <c r="D28" s="183" t="s">
        <v>130</v>
      </c>
      <c r="E28" s="184">
        <v>393.6</v>
      </c>
      <c r="F28" s="185"/>
      <c r="G28" s="186">
        <f t="shared" si="1"/>
        <v>0</v>
      </c>
      <c r="H28" s="153"/>
      <c r="I28" s="154">
        <f t="shared" si="2"/>
        <v>0</v>
      </c>
      <c r="J28" s="153"/>
      <c r="K28" s="154">
        <f t="shared" si="3"/>
        <v>0</v>
      </c>
      <c r="L28" s="154">
        <v>21</v>
      </c>
      <c r="M28" s="154">
        <f t="shared" si="4"/>
        <v>0</v>
      </c>
      <c r="N28" s="142"/>
      <c r="O28" s="142"/>
      <c r="P28" s="143"/>
      <c r="Q28" s="142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</row>
    <row r="29" spans="1:56" ht="22.5" outlineLevel="1" x14ac:dyDescent="0.2">
      <c r="A29" s="180">
        <v>11</v>
      </c>
      <c r="B29" s="181" t="s">
        <v>138</v>
      </c>
      <c r="C29" s="182" t="s">
        <v>139</v>
      </c>
      <c r="D29" s="183" t="s">
        <v>130</v>
      </c>
      <c r="E29" s="184">
        <v>50</v>
      </c>
      <c r="F29" s="185"/>
      <c r="G29" s="186">
        <f t="shared" si="1"/>
        <v>0</v>
      </c>
      <c r="H29" s="153"/>
      <c r="I29" s="154">
        <f t="shared" si="2"/>
        <v>0</v>
      </c>
      <c r="J29" s="153"/>
      <c r="K29" s="154">
        <f t="shared" si="3"/>
        <v>0</v>
      </c>
      <c r="L29" s="154">
        <v>21</v>
      </c>
      <c r="M29" s="154">
        <f t="shared" si="4"/>
        <v>0</v>
      </c>
      <c r="N29" s="142"/>
      <c r="O29" s="142"/>
      <c r="P29" s="143">
        <v>0</v>
      </c>
      <c r="Q29" s="142">
        <f>ROUND(E29*P29,2)</f>
        <v>0</v>
      </c>
      <c r="R29" s="136"/>
      <c r="S29" s="136"/>
      <c r="T29" s="136"/>
      <c r="U29" s="136"/>
      <c r="V29" s="136"/>
      <c r="W29" s="136"/>
      <c r="X29" s="136"/>
      <c r="Y29" s="136"/>
      <c r="Z29" s="136"/>
      <c r="AA29" s="136" t="s">
        <v>131</v>
      </c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</row>
    <row r="30" spans="1:56" outlineLevel="1" x14ac:dyDescent="0.2">
      <c r="A30" s="180"/>
      <c r="B30" s="181"/>
      <c r="C30" s="241" t="s">
        <v>972</v>
      </c>
      <c r="D30" s="183"/>
      <c r="E30" s="184"/>
      <c r="F30" s="185"/>
      <c r="G30" s="195">
        <f>SUM(G16:G29)</f>
        <v>0</v>
      </c>
      <c r="H30" s="153"/>
      <c r="I30" s="154"/>
      <c r="J30" s="153"/>
      <c r="K30" s="154"/>
      <c r="L30" s="154"/>
      <c r="M30" s="154"/>
      <c r="N30" s="142"/>
      <c r="O30" s="142"/>
      <c r="P30" s="143"/>
      <c r="Q30" s="142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</row>
    <row r="31" spans="1:56" outlineLevel="1" x14ac:dyDescent="0.2">
      <c r="A31" s="193" t="s">
        <v>126</v>
      </c>
      <c r="B31" s="175" t="s">
        <v>59</v>
      </c>
      <c r="C31" s="176" t="s">
        <v>60</v>
      </c>
      <c r="D31" s="177"/>
      <c r="E31" s="178"/>
      <c r="F31" s="179"/>
      <c r="G31" s="179"/>
      <c r="H31" s="170"/>
      <c r="I31" s="170">
        <f>SUM(I32:I34)</f>
        <v>0</v>
      </c>
      <c r="J31" s="170"/>
      <c r="K31" s="170">
        <f>SUM(K32:K34)</f>
        <v>0</v>
      </c>
      <c r="L31" s="170"/>
      <c r="M31" s="170">
        <f>SUM(M32:M34)</f>
        <v>0</v>
      </c>
      <c r="N31" s="142"/>
      <c r="O31" s="142"/>
      <c r="P31" s="143"/>
      <c r="Q31" s="142"/>
      <c r="R31" s="136"/>
      <c r="S31" s="240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</row>
    <row r="32" spans="1:56" ht="22.5" outlineLevel="1" x14ac:dyDescent="0.2">
      <c r="A32" s="180">
        <v>12</v>
      </c>
      <c r="B32" s="181" t="s">
        <v>460</v>
      </c>
      <c r="C32" s="182" t="s">
        <v>461</v>
      </c>
      <c r="D32" s="183" t="s">
        <v>130</v>
      </c>
      <c r="E32" s="184">
        <v>483</v>
      </c>
      <c r="F32" s="185"/>
      <c r="G32" s="186">
        <f>ROUND(E32*F32,2)</f>
        <v>0</v>
      </c>
      <c r="H32" s="153"/>
      <c r="I32" s="154">
        <f>ROUND(E32*H32,2)</f>
        <v>0</v>
      </c>
      <c r="J32" s="153"/>
      <c r="K32" s="154">
        <f>ROUND(E32*J32,2)</f>
        <v>0</v>
      </c>
      <c r="L32" s="154">
        <v>21</v>
      </c>
      <c r="M32" s="154">
        <f>G32*(1+L32/100)</f>
        <v>0</v>
      </c>
      <c r="N32" s="142"/>
      <c r="O32" s="142"/>
      <c r="P32" s="143"/>
      <c r="Q32" s="142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</row>
    <row r="33" spans="1:56" ht="22.5" outlineLevel="1" x14ac:dyDescent="0.2">
      <c r="A33" s="180">
        <v>13</v>
      </c>
      <c r="B33" s="181" t="s">
        <v>462</v>
      </c>
      <c r="C33" s="182" t="s">
        <v>463</v>
      </c>
      <c r="D33" s="183" t="s">
        <v>130</v>
      </c>
      <c r="E33" s="184">
        <v>484</v>
      </c>
      <c r="F33" s="185"/>
      <c r="G33" s="186">
        <f>ROUND(E33*F33,2)</f>
        <v>0</v>
      </c>
      <c r="H33" s="153"/>
      <c r="I33" s="154">
        <f>ROUND(E33*H33,2)</f>
        <v>0</v>
      </c>
      <c r="J33" s="153"/>
      <c r="K33" s="154">
        <f>ROUND(E33*J33,2)</f>
        <v>0</v>
      </c>
      <c r="L33" s="154">
        <v>21</v>
      </c>
      <c r="M33" s="154">
        <f>G33*(1+L33/100)</f>
        <v>0</v>
      </c>
      <c r="N33" s="142"/>
      <c r="O33" s="142"/>
      <c r="P33" s="143"/>
      <c r="Q33" s="142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</row>
    <row r="34" spans="1:56" outlineLevel="1" x14ac:dyDescent="0.2">
      <c r="A34" s="180"/>
      <c r="B34" s="181"/>
      <c r="C34" s="187" t="s">
        <v>464</v>
      </c>
      <c r="D34" s="188"/>
      <c r="E34" s="189">
        <v>484</v>
      </c>
      <c r="F34" s="186"/>
      <c r="G34" s="186"/>
      <c r="H34" s="154"/>
      <c r="I34" s="154"/>
      <c r="J34" s="154"/>
      <c r="K34" s="154"/>
      <c r="L34" s="154"/>
      <c r="M34" s="154"/>
      <c r="N34" s="142"/>
      <c r="O34" s="142"/>
      <c r="P34" s="143"/>
      <c r="Q34" s="142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</row>
    <row r="35" spans="1:56" outlineLevel="1" x14ac:dyDescent="0.2">
      <c r="A35" s="180"/>
      <c r="B35" s="181"/>
      <c r="C35" s="241" t="s">
        <v>974</v>
      </c>
      <c r="D35" s="188"/>
      <c r="E35" s="189"/>
      <c r="F35" s="186"/>
      <c r="G35" s="195">
        <f>SUM(G32:G34)</f>
        <v>0</v>
      </c>
      <c r="H35" s="154"/>
      <c r="I35" s="154"/>
      <c r="J35" s="154"/>
      <c r="K35" s="154"/>
      <c r="L35" s="154"/>
      <c r="M35" s="154"/>
      <c r="N35" s="142"/>
      <c r="O35" s="142"/>
      <c r="P35" s="143"/>
      <c r="Q35" s="142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</row>
    <row r="36" spans="1:56" outlineLevel="1" x14ac:dyDescent="0.2">
      <c r="A36" s="193" t="s">
        <v>126</v>
      </c>
      <c r="B36" s="175" t="s">
        <v>61</v>
      </c>
      <c r="C36" s="176" t="s">
        <v>62</v>
      </c>
      <c r="D36" s="177"/>
      <c r="E36" s="178"/>
      <c r="F36" s="179"/>
      <c r="G36" s="179"/>
      <c r="H36" s="170"/>
      <c r="I36" s="170">
        <f>SUM(I37:I37)</f>
        <v>0</v>
      </c>
      <c r="J36" s="170"/>
      <c r="K36" s="170">
        <f>SUM(K37:K37)</f>
        <v>0</v>
      </c>
      <c r="L36" s="170"/>
      <c r="M36" s="170">
        <f>SUM(M37:M37)</f>
        <v>0</v>
      </c>
      <c r="N36" s="142"/>
      <c r="O36" s="142"/>
      <c r="P36" s="143"/>
      <c r="Q36" s="142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</row>
    <row r="37" spans="1:56" ht="22.5" outlineLevel="1" x14ac:dyDescent="0.2">
      <c r="A37" s="180">
        <v>14</v>
      </c>
      <c r="B37" s="181" t="s">
        <v>465</v>
      </c>
      <c r="C37" s="182" t="s">
        <v>852</v>
      </c>
      <c r="D37" s="183" t="s">
        <v>155</v>
      </c>
      <c r="E37" s="184">
        <v>2</v>
      </c>
      <c r="F37" s="185"/>
      <c r="G37" s="186">
        <f>ROUND(E37*F37,2)</f>
        <v>0</v>
      </c>
      <c r="H37" s="153"/>
      <c r="I37" s="154">
        <f>ROUND(E37*H37,2)</f>
        <v>0</v>
      </c>
      <c r="J37" s="153"/>
      <c r="K37" s="154">
        <f>ROUND(E37*J37,2)</f>
        <v>0</v>
      </c>
      <c r="L37" s="154">
        <v>21</v>
      </c>
      <c r="M37" s="154">
        <f>G37*(1+L37/100)</f>
        <v>0</v>
      </c>
      <c r="N37" s="142"/>
      <c r="O37" s="142"/>
      <c r="P37" s="143"/>
      <c r="Q37" s="142"/>
      <c r="R37" s="136"/>
      <c r="S37" s="240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</row>
    <row r="38" spans="1:56" outlineLevel="1" x14ac:dyDescent="0.2">
      <c r="A38" s="191">
        <v>15</v>
      </c>
      <c r="B38" s="158" t="s">
        <v>853</v>
      </c>
      <c r="C38" s="159" t="s">
        <v>854</v>
      </c>
      <c r="D38" s="160" t="s">
        <v>551</v>
      </c>
      <c r="E38" s="161">
        <v>2</v>
      </c>
      <c r="F38" s="194"/>
      <c r="G38" s="186">
        <f>ROUND(E38*F38,2)</f>
        <v>0</v>
      </c>
      <c r="H38" s="165"/>
      <c r="I38" s="165"/>
      <c r="J38" s="165"/>
      <c r="K38" s="165"/>
      <c r="L38" s="165"/>
      <c r="M38" s="165"/>
      <c r="N38" s="142"/>
      <c r="O38" s="142"/>
      <c r="P38" s="143"/>
      <c r="Q38" s="142"/>
      <c r="R38" s="169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</row>
    <row r="39" spans="1:56" outlineLevel="1" x14ac:dyDescent="0.2">
      <c r="A39" s="237"/>
      <c r="B39" s="238"/>
      <c r="C39" s="241" t="s">
        <v>973</v>
      </c>
      <c r="D39" s="160"/>
      <c r="E39" s="161"/>
      <c r="F39" s="194"/>
      <c r="G39" s="242">
        <f>SUM(G37:G38)</f>
        <v>0</v>
      </c>
      <c r="H39" s="165"/>
      <c r="I39" s="165"/>
      <c r="J39" s="165"/>
      <c r="K39" s="165"/>
      <c r="L39" s="165"/>
      <c r="M39" s="165"/>
      <c r="N39" s="142"/>
      <c r="O39" s="142"/>
      <c r="P39" s="143"/>
      <c r="Q39" s="142"/>
      <c r="R39" s="240"/>
      <c r="S39" s="136"/>
      <c r="T39" s="240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</row>
    <row r="40" spans="1:56" x14ac:dyDescent="0.2">
      <c r="A40" s="193" t="s">
        <v>126</v>
      </c>
      <c r="B40" s="175" t="s">
        <v>57</v>
      </c>
      <c r="C40" s="176" t="s">
        <v>58</v>
      </c>
      <c r="D40" s="177"/>
      <c r="E40" s="178"/>
      <c r="F40" s="179"/>
      <c r="G40" s="179"/>
      <c r="H40" s="170"/>
      <c r="I40" s="170">
        <f>SUM(I41:I48)</f>
        <v>0</v>
      </c>
      <c r="J40" s="170"/>
      <c r="K40" s="170">
        <f>SUM(K41:K48)</f>
        <v>0</v>
      </c>
      <c r="L40" s="170"/>
      <c r="M40" s="170">
        <f>SUM(M41:M48)</f>
        <v>0</v>
      </c>
      <c r="N40" s="144"/>
      <c r="O40" s="144"/>
      <c r="P40" s="145"/>
      <c r="Q40" s="144">
        <f>SUM(Q41:Q48)</f>
        <v>0</v>
      </c>
      <c r="AA40" t="s">
        <v>127</v>
      </c>
    </row>
    <row r="41" spans="1:56" ht="22.5" outlineLevel="1" x14ac:dyDescent="0.2">
      <c r="A41" s="180">
        <v>16</v>
      </c>
      <c r="B41" s="181" t="s">
        <v>153</v>
      </c>
      <c r="C41" s="182" t="s">
        <v>154</v>
      </c>
      <c r="D41" s="183" t="s">
        <v>155</v>
      </c>
      <c r="E41" s="184">
        <v>2</v>
      </c>
      <c r="F41" s="185"/>
      <c r="G41" s="186">
        <f>ROUND(E41*F41,2)</f>
        <v>0</v>
      </c>
      <c r="H41" s="153"/>
      <c r="I41" s="154">
        <f>ROUND(E41*H41,2)</f>
        <v>0</v>
      </c>
      <c r="J41" s="153"/>
      <c r="K41" s="154">
        <f>ROUND(E41*J41,2)</f>
        <v>0</v>
      </c>
      <c r="L41" s="154">
        <v>21</v>
      </c>
      <c r="M41" s="154">
        <f>G41*(1+L41/100)</f>
        <v>0</v>
      </c>
      <c r="N41" s="142"/>
      <c r="O41" s="142"/>
      <c r="P41" s="143">
        <v>0</v>
      </c>
      <c r="Q41" s="142">
        <f>ROUND(E41*P41,2)</f>
        <v>0</v>
      </c>
      <c r="R41" s="136"/>
      <c r="S41" s="136"/>
      <c r="T41" s="136"/>
      <c r="U41" s="136"/>
      <c r="V41" s="240"/>
      <c r="W41" s="136"/>
      <c r="X41" s="136"/>
      <c r="Y41" s="136"/>
      <c r="Z41" s="136"/>
      <c r="AA41" s="136" t="s">
        <v>131</v>
      </c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</row>
    <row r="42" spans="1:56" ht="22.5" outlineLevel="1" x14ac:dyDescent="0.2">
      <c r="A42" s="180">
        <v>17</v>
      </c>
      <c r="B42" s="181" t="s">
        <v>156</v>
      </c>
      <c r="C42" s="182" t="s">
        <v>157</v>
      </c>
      <c r="D42" s="183" t="s">
        <v>155</v>
      </c>
      <c r="E42" s="184">
        <v>100</v>
      </c>
      <c r="F42" s="185"/>
      <c r="G42" s="186">
        <f>ROUND(E42*F42,2)</f>
        <v>0</v>
      </c>
      <c r="H42" s="153"/>
      <c r="I42" s="154">
        <f>ROUND(E42*H42,2)</f>
        <v>0</v>
      </c>
      <c r="J42" s="153"/>
      <c r="K42" s="154">
        <f>ROUND(E42*J42,2)</f>
        <v>0</v>
      </c>
      <c r="L42" s="154">
        <v>21</v>
      </c>
      <c r="M42" s="154">
        <f>G42*(1+L42/100)</f>
        <v>0</v>
      </c>
      <c r="N42" s="142"/>
      <c r="O42" s="142"/>
      <c r="P42" s="143">
        <v>0</v>
      </c>
      <c r="Q42" s="142">
        <f>ROUND(E42*P42,2)</f>
        <v>0</v>
      </c>
      <c r="R42" s="136"/>
      <c r="S42" s="136"/>
      <c r="T42" s="136"/>
      <c r="U42" s="136"/>
      <c r="V42" s="136"/>
      <c r="W42" s="136"/>
      <c r="X42" s="136"/>
      <c r="Y42" s="136"/>
      <c r="Z42" s="136"/>
      <c r="AA42" s="136" t="s">
        <v>131</v>
      </c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</row>
    <row r="43" spans="1:56" outlineLevel="1" x14ac:dyDescent="0.2">
      <c r="A43" s="180"/>
      <c r="B43" s="181"/>
      <c r="C43" s="187" t="s">
        <v>158</v>
      </c>
      <c r="D43" s="188"/>
      <c r="E43" s="189"/>
      <c r="F43" s="186"/>
      <c r="G43" s="186"/>
      <c r="H43" s="154"/>
      <c r="I43" s="154"/>
      <c r="J43" s="154"/>
      <c r="K43" s="154"/>
      <c r="L43" s="154"/>
      <c r="M43" s="154"/>
      <c r="N43" s="142"/>
      <c r="O43" s="142"/>
      <c r="P43" s="143"/>
      <c r="Q43" s="142"/>
      <c r="R43" s="136"/>
      <c r="S43" s="136"/>
      <c r="T43" s="136"/>
      <c r="U43" s="136"/>
      <c r="V43" s="136"/>
      <c r="W43" s="136"/>
      <c r="X43" s="136"/>
      <c r="Y43" s="136"/>
      <c r="Z43" s="136"/>
      <c r="AA43" s="136" t="s">
        <v>134</v>
      </c>
      <c r="AB43" s="136">
        <v>0</v>
      </c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</row>
    <row r="44" spans="1:56" outlineLevel="1" x14ac:dyDescent="0.2">
      <c r="A44" s="180"/>
      <c r="B44" s="181"/>
      <c r="C44" s="187" t="s">
        <v>159</v>
      </c>
      <c r="D44" s="188"/>
      <c r="E44" s="189">
        <v>100</v>
      </c>
      <c r="F44" s="186"/>
      <c r="G44" s="186"/>
      <c r="H44" s="154"/>
      <c r="I44" s="154"/>
      <c r="J44" s="154"/>
      <c r="K44" s="154"/>
      <c r="L44" s="154"/>
      <c r="M44" s="154"/>
      <c r="N44" s="142"/>
      <c r="O44" s="142"/>
      <c r="P44" s="143"/>
      <c r="Q44" s="142"/>
      <c r="R44" s="136"/>
      <c r="S44" s="136"/>
      <c r="T44" s="136"/>
      <c r="U44" s="136"/>
      <c r="V44" s="136"/>
      <c r="W44" s="136"/>
      <c r="X44" s="136"/>
      <c r="Y44" s="136"/>
      <c r="Z44" s="136"/>
      <c r="AA44" s="136" t="s">
        <v>134</v>
      </c>
      <c r="AB44" s="136">
        <v>0</v>
      </c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</row>
    <row r="45" spans="1:56" ht="22.5" outlineLevel="1" x14ac:dyDescent="0.2">
      <c r="A45" s="180">
        <v>18</v>
      </c>
      <c r="B45" s="181" t="s">
        <v>160</v>
      </c>
      <c r="C45" s="182" t="s">
        <v>161</v>
      </c>
      <c r="D45" s="183" t="s">
        <v>155</v>
      </c>
      <c r="E45" s="184">
        <v>2</v>
      </c>
      <c r="F45" s="185"/>
      <c r="G45" s="186">
        <f>ROUND(E45*F45,2)</f>
        <v>0</v>
      </c>
      <c r="H45" s="153"/>
      <c r="I45" s="154">
        <f>ROUND(E45*H45,2)</f>
        <v>0</v>
      </c>
      <c r="J45" s="153"/>
      <c r="K45" s="154">
        <f>ROUND(E45*J45,2)</f>
        <v>0</v>
      </c>
      <c r="L45" s="154">
        <v>21</v>
      </c>
      <c r="M45" s="154">
        <f>G45*(1+L45/100)</f>
        <v>0</v>
      </c>
      <c r="N45" s="142"/>
      <c r="O45" s="142"/>
      <c r="P45" s="143">
        <v>0</v>
      </c>
      <c r="Q45" s="142">
        <f>ROUND(E45*P45,2)</f>
        <v>0</v>
      </c>
      <c r="R45" s="136"/>
      <c r="S45" s="136"/>
      <c r="T45" s="136"/>
      <c r="U45" s="136"/>
      <c r="V45" s="136"/>
      <c r="W45" s="136"/>
      <c r="X45" s="136"/>
      <c r="Y45" s="136"/>
      <c r="Z45" s="136"/>
      <c r="AA45" s="136" t="s">
        <v>131</v>
      </c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</row>
    <row r="46" spans="1:56" ht="22.5" outlineLevel="1" x14ac:dyDescent="0.2">
      <c r="A46" s="180">
        <v>19</v>
      </c>
      <c r="B46" s="181" t="s">
        <v>162</v>
      </c>
      <c r="C46" s="182" t="s">
        <v>163</v>
      </c>
      <c r="D46" s="183" t="s">
        <v>130</v>
      </c>
      <c r="E46" s="184">
        <v>145</v>
      </c>
      <c r="F46" s="185"/>
      <c r="G46" s="186">
        <f>ROUND(E46*F46,2)</f>
        <v>0</v>
      </c>
      <c r="H46" s="153"/>
      <c r="I46" s="154">
        <f>ROUND(E46*H46,2)</f>
        <v>0</v>
      </c>
      <c r="J46" s="153"/>
      <c r="K46" s="154">
        <f>ROUND(E46*J46,2)</f>
        <v>0</v>
      </c>
      <c r="L46" s="154">
        <v>21</v>
      </c>
      <c r="M46" s="154">
        <f>G46*(1+L46/100)</f>
        <v>0</v>
      </c>
      <c r="N46" s="142"/>
      <c r="O46" s="142"/>
      <c r="P46" s="143">
        <v>0</v>
      </c>
      <c r="Q46" s="142">
        <f>ROUND(E46*P46,2)</f>
        <v>0</v>
      </c>
      <c r="R46" s="136"/>
      <c r="S46" s="136"/>
      <c r="T46" s="136"/>
      <c r="U46" s="136"/>
      <c r="V46" s="136"/>
      <c r="W46" s="136"/>
      <c r="X46" s="136"/>
      <c r="Y46" s="136"/>
      <c r="Z46" s="136"/>
      <c r="AA46" s="136" t="s">
        <v>131</v>
      </c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</row>
    <row r="47" spans="1:56" outlineLevel="1" x14ac:dyDescent="0.2">
      <c r="A47" s="180"/>
      <c r="B47" s="181"/>
      <c r="C47" s="187" t="s">
        <v>164</v>
      </c>
      <c r="D47" s="188"/>
      <c r="E47" s="189"/>
      <c r="F47" s="186"/>
      <c r="G47" s="186"/>
      <c r="H47" s="154"/>
      <c r="I47" s="154"/>
      <c r="J47" s="154"/>
      <c r="K47" s="154"/>
      <c r="L47" s="154"/>
      <c r="M47" s="154"/>
      <c r="N47" s="142"/>
      <c r="O47" s="142"/>
      <c r="P47" s="143"/>
      <c r="Q47" s="142"/>
      <c r="R47" s="136"/>
      <c r="S47" s="136"/>
      <c r="T47" s="136"/>
      <c r="U47" s="136"/>
      <c r="V47" s="136"/>
      <c r="W47" s="136"/>
      <c r="X47" s="136"/>
      <c r="Y47" s="136"/>
      <c r="Z47" s="136"/>
      <c r="AA47" s="136" t="s">
        <v>134</v>
      </c>
      <c r="AB47" s="136">
        <v>0</v>
      </c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</row>
    <row r="48" spans="1:56" outlineLevel="1" x14ac:dyDescent="0.2">
      <c r="A48" s="180"/>
      <c r="B48" s="181"/>
      <c r="C48" s="187" t="s">
        <v>165</v>
      </c>
      <c r="D48" s="188"/>
      <c r="E48" s="189">
        <v>145</v>
      </c>
      <c r="F48" s="186"/>
      <c r="G48" s="186"/>
      <c r="H48" s="154"/>
      <c r="I48" s="154"/>
      <c r="J48" s="154"/>
      <c r="K48" s="154"/>
      <c r="L48" s="154"/>
      <c r="M48" s="154"/>
      <c r="N48" s="142"/>
      <c r="O48" s="142"/>
      <c r="P48" s="143"/>
      <c r="Q48" s="142"/>
      <c r="R48" s="136"/>
      <c r="S48" s="136"/>
      <c r="T48" s="136"/>
      <c r="U48" s="136"/>
      <c r="V48" s="136"/>
      <c r="W48" s="136"/>
      <c r="X48" s="136"/>
      <c r="Y48" s="136"/>
      <c r="Z48" s="136"/>
      <c r="AA48" s="136" t="s">
        <v>134</v>
      </c>
      <c r="AB48" s="136">
        <v>0</v>
      </c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</row>
    <row r="49" spans="1:56" ht="22.5" outlineLevel="1" x14ac:dyDescent="0.2">
      <c r="A49" s="180">
        <v>20</v>
      </c>
      <c r="B49" s="158" t="s">
        <v>857</v>
      </c>
      <c r="C49" s="159" t="s">
        <v>858</v>
      </c>
      <c r="D49" s="160" t="s">
        <v>130</v>
      </c>
      <c r="E49" s="161">
        <v>12.5</v>
      </c>
      <c r="F49" s="195"/>
      <c r="G49" s="186">
        <f t="shared" ref="G49" si="5">ROUND(E49*F49,2)</f>
        <v>0</v>
      </c>
      <c r="H49" s="164"/>
      <c r="I49" s="164"/>
      <c r="J49" s="164"/>
      <c r="K49" s="164"/>
      <c r="L49" s="164"/>
      <c r="M49" s="164"/>
      <c r="N49" s="142"/>
      <c r="O49" s="142"/>
      <c r="P49" s="143"/>
      <c r="Q49" s="142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</row>
    <row r="50" spans="1:56" outlineLevel="1" x14ac:dyDescent="0.2">
      <c r="A50" s="180">
        <v>21</v>
      </c>
      <c r="B50" s="181" t="s">
        <v>466</v>
      </c>
      <c r="C50" s="182" t="s">
        <v>467</v>
      </c>
      <c r="D50" s="183" t="s">
        <v>130</v>
      </c>
      <c r="E50" s="184">
        <v>384</v>
      </c>
      <c r="F50" s="185"/>
      <c r="G50" s="186">
        <f>ROUND(E50*F50,2)</f>
        <v>0</v>
      </c>
      <c r="H50" s="153"/>
      <c r="I50" s="154">
        <f>ROUND(E50*H50,2)</f>
        <v>0</v>
      </c>
      <c r="J50" s="153"/>
      <c r="K50" s="154">
        <f>ROUND(E50*J50,2)</f>
        <v>0</v>
      </c>
      <c r="L50" s="154">
        <v>21</v>
      </c>
      <c r="M50" s="154">
        <f>G50*(1+L50/100)</f>
        <v>0</v>
      </c>
      <c r="N50" s="142"/>
      <c r="O50" s="142"/>
      <c r="P50" s="143"/>
      <c r="Q50" s="142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</row>
    <row r="51" spans="1:56" outlineLevel="1" x14ac:dyDescent="0.2">
      <c r="A51" s="180"/>
      <c r="B51" s="181"/>
      <c r="C51" s="187" t="s">
        <v>468</v>
      </c>
      <c r="D51" s="188"/>
      <c r="E51" s="189">
        <v>384</v>
      </c>
      <c r="F51" s="186"/>
      <c r="G51" s="186"/>
      <c r="H51" s="154"/>
      <c r="I51" s="154"/>
      <c r="J51" s="154"/>
      <c r="K51" s="154"/>
      <c r="L51" s="154"/>
      <c r="M51" s="154"/>
      <c r="N51" s="142"/>
      <c r="O51" s="142"/>
      <c r="P51" s="143"/>
      <c r="Q51" s="142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</row>
    <row r="52" spans="1:56" outlineLevel="1" x14ac:dyDescent="0.2">
      <c r="A52" s="180">
        <v>22</v>
      </c>
      <c r="B52" s="158" t="s">
        <v>863</v>
      </c>
      <c r="C52" s="159" t="s">
        <v>864</v>
      </c>
      <c r="D52" s="160" t="s">
        <v>451</v>
      </c>
      <c r="E52" s="161">
        <v>1</v>
      </c>
      <c r="F52" s="185"/>
      <c r="G52" s="186">
        <f t="shared" ref="G52:G60" si="6">ROUND(E52*F52,2)</f>
        <v>0</v>
      </c>
      <c r="H52" s="153"/>
      <c r="I52" s="154">
        <f t="shared" ref="I52:I60" si="7">ROUND(E52*H52,2)</f>
        <v>0</v>
      </c>
      <c r="J52" s="153"/>
      <c r="K52" s="154">
        <f t="shared" ref="K52:K60" si="8">ROUND(E52*J52,2)</f>
        <v>0</v>
      </c>
      <c r="L52" s="154">
        <v>21</v>
      </c>
      <c r="M52" s="154">
        <f t="shared" ref="M52:M60" si="9">G52*(1+L52/100)</f>
        <v>0</v>
      </c>
      <c r="N52" s="142"/>
      <c r="O52" s="142"/>
      <c r="P52" s="143"/>
      <c r="Q52" s="142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</row>
    <row r="53" spans="1:56" outlineLevel="1" x14ac:dyDescent="0.2">
      <c r="A53" s="180">
        <v>23</v>
      </c>
      <c r="B53" s="158" t="s">
        <v>865</v>
      </c>
      <c r="C53" s="159" t="s">
        <v>866</v>
      </c>
      <c r="D53" s="160" t="s">
        <v>451</v>
      </c>
      <c r="E53" s="161">
        <v>1</v>
      </c>
      <c r="F53" s="185"/>
      <c r="G53" s="186">
        <f t="shared" si="6"/>
        <v>0</v>
      </c>
      <c r="H53" s="153"/>
      <c r="I53" s="154">
        <f t="shared" si="7"/>
        <v>0</v>
      </c>
      <c r="J53" s="153"/>
      <c r="K53" s="154">
        <f t="shared" si="8"/>
        <v>0</v>
      </c>
      <c r="L53" s="154">
        <v>21</v>
      </c>
      <c r="M53" s="154">
        <f t="shared" si="9"/>
        <v>0</v>
      </c>
      <c r="N53" s="142"/>
      <c r="O53" s="142"/>
      <c r="P53" s="143"/>
      <c r="Q53" s="142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</row>
    <row r="54" spans="1:56" outlineLevel="1" x14ac:dyDescent="0.2">
      <c r="A54" s="180">
        <v>24</v>
      </c>
      <c r="B54" s="158" t="s">
        <v>867</v>
      </c>
      <c r="C54" s="159" t="s">
        <v>868</v>
      </c>
      <c r="D54" s="160" t="s">
        <v>176</v>
      </c>
      <c r="E54" s="161">
        <v>113.66</v>
      </c>
      <c r="F54" s="185"/>
      <c r="G54" s="186">
        <f t="shared" si="6"/>
        <v>0</v>
      </c>
      <c r="H54" s="153"/>
      <c r="I54" s="154">
        <f t="shared" si="7"/>
        <v>0</v>
      </c>
      <c r="J54" s="153"/>
      <c r="K54" s="154">
        <f t="shared" si="8"/>
        <v>0</v>
      </c>
      <c r="L54" s="154">
        <v>21</v>
      </c>
      <c r="M54" s="154">
        <f t="shared" si="9"/>
        <v>0</v>
      </c>
      <c r="N54" s="142"/>
      <c r="O54" s="142"/>
      <c r="P54" s="143"/>
      <c r="Q54" s="142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</row>
    <row r="55" spans="1:56" outlineLevel="1" x14ac:dyDescent="0.2">
      <c r="A55" s="180">
        <v>25</v>
      </c>
      <c r="B55" s="158" t="s">
        <v>869</v>
      </c>
      <c r="C55" s="159" t="s">
        <v>870</v>
      </c>
      <c r="D55" s="160" t="s">
        <v>130</v>
      </c>
      <c r="E55" s="161">
        <v>136.392</v>
      </c>
      <c r="F55" s="185"/>
      <c r="G55" s="186">
        <f t="shared" si="6"/>
        <v>0</v>
      </c>
      <c r="H55" s="153"/>
      <c r="I55" s="154">
        <f t="shared" si="7"/>
        <v>0</v>
      </c>
      <c r="J55" s="153"/>
      <c r="K55" s="154">
        <f t="shared" si="8"/>
        <v>0</v>
      </c>
      <c r="L55" s="154">
        <v>21</v>
      </c>
      <c r="M55" s="154">
        <f t="shared" si="9"/>
        <v>0</v>
      </c>
      <c r="N55" s="142"/>
      <c r="O55" s="142"/>
      <c r="P55" s="143"/>
      <c r="Q55" s="142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</row>
    <row r="56" spans="1:56" outlineLevel="1" x14ac:dyDescent="0.2">
      <c r="A56" s="180">
        <v>26</v>
      </c>
      <c r="B56" s="158" t="s">
        <v>871</v>
      </c>
      <c r="C56" s="159" t="s">
        <v>872</v>
      </c>
      <c r="D56" s="160" t="s">
        <v>155</v>
      </c>
      <c r="E56" s="161">
        <v>12</v>
      </c>
      <c r="F56" s="185"/>
      <c r="G56" s="186">
        <f t="shared" si="6"/>
        <v>0</v>
      </c>
      <c r="H56" s="153"/>
      <c r="I56" s="154">
        <f t="shared" si="7"/>
        <v>0</v>
      </c>
      <c r="J56" s="153"/>
      <c r="K56" s="154">
        <f t="shared" si="8"/>
        <v>0</v>
      </c>
      <c r="L56" s="154">
        <v>21</v>
      </c>
      <c r="M56" s="154">
        <f t="shared" si="9"/>
        <v>0</v>
      </c>
      <c r="N56" s="142"/>
      <c r="O56" s="142"/>
      <c r="P56" s="143"/>
      <c r="Q56" s="142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</row>
    <row r="57" spans="1:56" outlineLevel="1" x14ac:dyDescent="0.2">
      <c r="A57" s="180">
        <v>27</v>
      </c>
      <c r="B57" s="158" t="s">
        <v>873</v>
      </c>
      <c r="C57" s="159" t="s">
        <v>874</v>
      </c>
      <c r="D57" s="160" t="s">
        <v>155</v>
      </c>
      <c r="E57" s="161">
        <v>2</v>
      </c>
      <c r="F57" s="185"/>
      <c r="G57" s="186">
        <f t="shared" si="6"/>
        <v>0</v>
      </c>
      <c r="H57" s="153"/>
      <c r="I57" s="154">
        <f t="shared" si="7"/>
        <v>0</v>
      </c>
      <c r="J57" s="153"/>
      <c r="K57" s="154">
        <f t="shared" si="8"/>
        <v>0</v>
      </c>
      <c r="L57" s="154">
        <v>21</v>
      </c>
      <c r="M57" s="154">
        <f t="shared" si="9"/>
        <v>0</v>
      </c>
      <c r="N57" s="142"/>
      <c r="O57" s="142"/>
      <c r="P57" s="143"/>
      <c r="Q57" s="142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</row>
    <row r="58" spans="1:56" outlineLevel="1" x14ac:dyDescent="0.2">
      <c r="A58" s="180">
        <v>28</v>
      </c>
      <c r="B58" s="158" t="s">
        <v>875</v>
      </c>
      <c r="C58" s="159" t="s">
        <v>876</v>
      </c>
      <c r="D58" s="160" t="s">
        <v>155</v>
      </c>
      <c r="E58" s="161">
        <v>100</v>
      </c>
      <c r="F58" s="185"/>
      <c r="G58" s="186">
        <f t="shared" si="6"/>
        <v>0</v>
      </c>
      <c r="H58" s="153"/>
      <c r="I58" s="154">
        <f t="shared" si="7"/>
        <v>0</v>
      </c>
      <c r="J58" s="153"/>
      <c r="K58" s="154">
        <f t="shared" si="8"/>
        <v>0</v>
      </c>
      <c r="L58" s="154">
        <v>21</v>
      </c>
      <c r="M58" s="154">
        <f t="shared" si="9"/>
        <v>0</v>
      </c>
      <c r="N58" s="142"/>
      <c r="O58" s="142"/>
      <c r="P58" s="143"/>
      <c r="Q58" s="142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</row>
    <row r="59" spans="1:56" ht="22.5" outlineLevel="1" x14ac:dyDescent="0.2">
      <c r="A59" s="180">
        <v>29</v>
      </c>
      <c r="B59" s="158" t="s">
        <v>877</v>
      </c>
      <c r="C59" s="159" t="s">
        <v>878</v>
      </c>
      <c r="D59" s="160" t="s">
        <v>155</v>
      </c>
      <c r="E59" s="161">
        <v>2</v>
      </c>
      <c r="F59" s="185"/>
      <c r="G59" s="186">
        <f t="shared" si="6"/>
        <v>0</v>
      </c>
      <c r="H59" s="153"/>
      <c r="I59" s="154">
        <f t="shared" si="7"/>
        <v>0</v>
      </c>
      <c r="J59" s="153"/>
      <c r="K59" s="154">
        <f t="shared" si="8"/>
        <v>0</v>
      </c>
      <c r="L59" s="154">
        <v>21</v>
      </c>
      <c r="M59" s="154">
        <f t="shared" si="9"/>
        <v>0</v>
      </c>
      <c r="N59" s="142"/>
      <c r="O59" s="142"/>
      <c r="P59" s="143"/>
      <c r="Q59" s="142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</row>
    <row r="60" spans="1:56" outlineLevel="1" x14ac:dyDescent="0.2">
      <c r="A60" s="180">
        <v>30</v>
      </c>
      <c r="B60" s="158" t="s">
        <v>879</v>
      </c>
      <c r="C60" s="159" t="s">
        <v>880</v>
      </c>
      <c r="D60" s="160" t="s">
        <v>881</v>
      </c>
      <c r="E60" s="161">
        <v>90</v>
      </c>
      <c r="F60" s="185"/>
      <c r="G60" s="186">
        <f t="shared" si="6"/>
        <v>0</v>
      </c>
      <c r="H60" s="153"/>
      <c r="I60" s="154">
        <f t="shared" si="7"/>
        <v>0</v>
      </c>
      <c r="J60" s="153"/>
      <c r="K60" s="154">
        <f t="shared" si="8"/>
        <v>0</v>
      </c>
      <c r="L60" s="154">
        <v>21</v>
      </c>
      <c r="M60" s="154">
        <f t="shared" si="9"/>
        <v>0</v>
      </c>
      <c r="N60" s="142"/>
      <c r="O60" s="142"/>
      <c r="P60" s="143"/>
      <c r="Q60" s="142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</row>
    <row r="61" spans="1:56" outlineLevel="1" x14ac:dyDescent="0.2">
      <c r="A61" s="180"/>
      <c r="B61" s="238"/>
      <c r="C61" s="241" t="s">
        <v>975</v>
      </c>
      <c r="D61" s="160"/>
      <c r="E61" s="161"/>
      <c r="F61" s="185"/>
      <c r="G61" s="195">
        <f>SUM(G41:G60)</f>
        <v>0</v>
      </c>
      <c r="H61" s="153"/>
      <c r="I61" s="154"/>
      <c r="J61" s="153"/>
      <c r="K61" s="154"/>
      <c r="L61" s="154"/>
      <c r="M61" s="154"/>
      <c r="N61" s="142"/>
      <c r="O61" s="142"/>
      <c r="P61" s="143"/>
      <c r="Q61" s="142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</row>
    <row r="62" spans="1:56" ht="25.5" outlineLevel="1" x14ac:dyDescent="0.2">
      <c r="A62" s="193" t="s">
        <v>126</v>
      </c>
      <c r="B62" s="175" t="s">
        <v>63</v>
      </c>
      <c r="C62" s="176" t="s">
        <v>64</v>
      </c>
      <c r="D62" s="177"/>
      <c r="E62" s="178"/>
      <c r="F62" s="179"/>
      <c r="G62" s="179"/>
      <c r="H62" s="170"/>
      <c r="I62" s="170">
        <f>SUM(I63:I67)</f>
        <v>0</v>
      </c>
      <c r="J62" s="170"/>
      <c r="K62" s="170">
        <f>SUM(K63:K67)</f>
        <v>0</v>
      </c>
      <c r="L62" s="170"/>
      <c r="M62" s="170">
        <f>SUM(M63:M67)</f>
        <v>0</v>
      </c>
      <c r="N62" s="142"/>
      <c r="O62" s="142"/>
      <c r="P62" s="143"/>
      <c r="Q62" s="142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</row>
    <row r="63" spans="1:56" outlineLevel="1" x14ac:dyDescent="0.2">
      <c r="A63" s="180">
        <v>31</v>
      </c>
      <c r="B63" s="181" t="s">
        <v>469</v>
      </c>
      <c r="C63" s="182" t="s">
        <v>470</v>
      </c>
      <c r="D63" s="183" t="s">
        <v>130</v>
      </c>
      <c r="E63" s="184">
        <v>484</v>
      </c>
      <c r="F63" s="185"/>
      <c r="G63" s="186">
        <f>ROUND(E63*F63,2)</f>
        <v>0</v>
      </c>
      <c r="H63" s="153"/>
      <c r="I63" s="154">
        <f>ROUND(E63*H63,2)</f>
        <v>0</v>
      </c>
      <c r="J63" s="153"/>
      <c r="K63" s="154">
        <f>ROUND(E63*J63,2)</f>
        <v>0</v>
      </c>
      <c r="L63" s="154">
        <v>21</v>
      </c>
      <c r="M63" s="154">
        <f>G63*(1+L63/100)</f>
        <v>0</v>
      </c>
      <c r="N63" s="142"/>
      <c r="O63" s="142"/>
      <c r="P63" s="143"/>
      <c r="Q63" s="142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</row>
    <row r="64" spans="1:56" ht="22.5" outlineLevel="1" x14ac:dyDescent="0.2">
      <c r="A64" s="180">
        <v>32</v>
      </c>
      <c r="B64" s="181" t="s">
        <v>471</v>
      </c>
      <c r="C64" s="182" t="s">
        <v>472</v>
      </c>
      <c r="D64" s="183" t="s">
        <v>473</v>
      </c>
      <c r="E64" s="184">
        <v>64</v>
      </c>
      <c r="F64" s="185"/>
      <c r="G64" s="186">
        <f>ROUND(E64*F64,2)</f>
        <v>0</v>
      </c>
      <c r="H64" s="153"/>
      <c r="I64" s="154">
        <f>ROUND(E64*H64,2)</f>
        <v>0</v>
      </c>
      <c r="J64" s="153"/>
      <c r="K64" s="154">
        <f>ROUND(E64*J64,2)</f>
        <v>0</v>
      </c>
      <c r="L64" s="154">
        <v>21</v>
      </c>
      <c r="M64" s="154">
        <f>G64*(1+L64/100)</f>
        <v>0</v>
      </c>
      <c r="N64" s="142"/>
      <c r="O64" s="142"/>
      <c r="P64" s="143"/>
      <c r="Q64" s="142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</row>
    <row r="65" spans="1:56" outlineLevel="1" x14ac:dyDescent="0.2">
      <c r="A65" s="180"/>
      <c r="B65" s="181"/>
      <c r="C65" s="187" t="s">
        <v>856</v>
      </c>
      <c r="D65" s="188"/>
      <c r="E65" s="189">
        <v>64</v>
      </c>
      <c r="F65" s="186"/>
      <c r="G65" s="186"/>
      <c r="H65" s="154"/>
      <c r="I65" s="154"/>
      <c r="J65" s="154"/>
      <c r="K65" s="154"/>
      <c r="L65" s="154"/>
      <c r="M65" s="154"/>
      <c r="N65" s="142"/>
      <c r="O65" s="142"/>
      <c r="P65" s="143"/>
      <c r="Q65" s="142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</row>
    <row r="66" spans="1:56" ht="22.5" outlineLevel="1" x14ac:dyDescent="0.2">
      <c r="A66" s="180">
        <v>33</v>
      </c>
      <c r="B66" s="181" t="s">
        <v>474</v>
      </c>
      <c r="C66" s="182" t="s">
        <v>475</v>
      </c>
      <c r="D66" s="183" t="s">
        <v>473</v>
      </c>
      <c r="E66" s="184">
        <v>64</v>
      </c>
      <c r="F66" s="185"/>
      <c r="G66" s="186">
        <f>ROUND(E66*F66,2)</f>
        <v>0</v>
      </c>
      <c r="H66" s="153"/>
      <c r="I66" s="154">
        <f>ROUND(E66*H66,2)</f>
        <v>0</v>
      </c>
      <c r="J66" s="153"/>
      <c r="K66" s="154">
        <f>ROUND(E66*J66,2)</f>
        <v>0</v>
      </c>
      <c r="L66" s="154">
        <v>21</v>
      </c>
      <c r="M66" s="154">
        <f>G66*(1+L66/100)</f>
        <v>0</v>
      </c>
      <c r="N66" s="142"/>
      <c r="O66" s="142"/>
      <c r="P66" s="143"/>
      <c r="Q66" s="142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</row>
    <row r="67" spans="1:56" outlineLevel="1" x14ac:dyDescent="0.2">
      <c r="A67" s="180">
        <v>34</v>
      </c>
      <c r="B67" s="181" t="s">
        <v>476</v>
      </c>
      <c r="C67" s="182" t="s">
        <v>855</v>
      </c>
      <c r="D67" s="183" t="s">
        <v>451</v>
      </c>
      <c r="E67" s="184">
        <v>1</v>
      </c>
      <c r="F67" s="185"/>
      <c r="G67" s="186">
        <f>ROUND(E67*F67,2)</f>
        <v>0</v>
      </c>
      <c r="H67" s="153"/>
      <c r="I67" s="154">
        <f>ROUND(E67*H67,2)</f>
        <v>0</v>
      </c>
      <c r="J67" s="153"/>
      <c r="K67" s="154">
        <f>ROUND(E67*J67,2)</f>
        <v>0</v>
      </c>
      <c r="L67" s="154">
        <v>21</v>
      </c>
      <c r="M67" s="154">
        <f>G67*(1+L67/100)</f>
        <v>0</v>
      </c>
      <c r="N67" s="142"/>
      <c r="O67" s="142"/>
      <c r="P67" s="143"/>
      <c r="Q67" s="142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</row>
    <row r="68" spans="1:56" ht="25.5" outlineLevel="1" x14ac:dyDescent="0.2">
      <c r="A68" s="180"/>
      <c r="B68" s="181"/>
      <c r="C68" s="241" t="s">
        <v>976</v>
      </c>
      <c r="D68" s="183"/>
      <c r="E68" s="184"/>
      <c r="F68" s="185"/>
      <c r="G68" s="195">
        <f>SUM(G63:G67)</f>
        <v>0</v>
      </c>
      <c r="H68" s="153"/>
      <c r="I68" s="154"/>
      <c r="J68" s="153"/>
      <c r="K68" s="154"/>
      <c r="L68" s="154"/>
      <c r="M68" s="154"/>
      <c r="N68" s="142"/>
      <c r="O68" s="142"/>
      <c r="P68" s="143"/>
      <c r="Q68" s="142"/>
      <c r="R68" s="136"/>
      <c r="S68" s="136"/>
      <c r="T68" s="240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</row>
    <row r="69" spans="1:56" outlineLevel="1" x14ac:dyDescent="0.2">
      <c r="A69" s="193" t="s">
        <v>126</v>
      </c>
      <c r="B69" s="175" t="s">
        <v>65</v>
      </c>
      <c r="C69" s="176" t="s">
        <v>66</v>
      </c>
      <c r="D69" s="177"/>
      <c r="E69" s="178"/>
      <c r="F69" s="179"/>
      <c r="G69" s="179"/>
      <c r="H69" s="170"/>
      <c r="I69" s="170">
        <f>SUM(I70:I138)</f>
        <v>0</v>
      </c>
      <c r="J69" s="170"/>
      <c r="K69" s="170">
        <f>SUM(K70:K138)</f>
        <v>0</v>
      </c>
      <c r="L69" s="170"/>
      <c r="M69" s="170">
        <f>SUM(M70:M138)</f>
        <v>0</v>
      </c>
      <c r="N69" s="142"/>
      <c r="O69" s="142"/>
      <c r="P69" s="143"/>
      <c r="Q69" s="142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</row>
    <row r="70" spans="1:56" ht="22.5" outlineLevel="1" x14ac:dyDescent="0.2">
      <c r="A70" s="180">
        <v>35</v>
      </c>
      <c r="B70" s="181" t="s">
        <v>477</v>
      </c>
      <c r="C70" s="182" t="s">
        <v>478</v>
      </c>
      <c r="D70" s="183" t="s">
        <v>130</v>
      </c>
      <c r="E70" s="184">
        <v>690</v>
      </c>
      <c r="F70" s="185"/>
      <c r="G70" s="186">
        <f>ROUND(E70*F70,2)</f>
        <v>0</v>
      </c>
      <c r="H70" s="153"/>
      <c r="I70" s="154">
        <f>ROUND(E70*H70,2)</f>
        <v>0</v>
      </c>
      <c r="J70" s="153"/>
      <c r="K70" s="154">
        <f>ROUND(E70*J70,2)</f>
        <v>0</v>
      </c>
      <c r="L70" s="154">
        <v>21</v>
      </c>
      <c r="M70" s="154">
        <f>G70*(1+L70/100)</f>
        <v>0</v>
      </c>
      <c r="N70" s="142"/>
      <c r="O70" s="142"/>
      <c r="P70" s="143"/>
      <c r="Q70" s="142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</row>
    <row r="71" spans="1:56" outlineLevel="1" x14ac:dyDescent="0.2">
      <c r="A71" s="180"/>
      <c r="B71" s="181"/>
      <c r="C71" s="187" t="s">
        <v>479</v>
      </c>
      <c r="D71" s="188"/>
      <c r="E71" s="189">
        <v>690</v>
      </c>
      <c r="F71" s="186"/>
      <c r="G71" s="186"/>
      <c r="H71" s="154"/>
      <c r="I71" s="154"/>
      <c r="J71" s="154"/>
      <c r="K71" s="154"/>
      <c r="L71" s="154"/>
      <c r="M71" s="154"/>
      <c r="N71" s="142"/>
      <c r="O71" s="142"/>
      <c r="P71" s="143"/>
      <c r="Q71" s="142"/>
      <c r="R71" s="136"/>
      <c r="S71" s="136"/>
      <c r="T71" s="136"/>
      <c r="U71" s="240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</row>
    <row r="72" spans="1:56" outlineLevel="1" x14ac:dyDescent="0.2">
      <c r="A72" s="180">
        <v>36</v>
      </c>
      <c r="B72" s="181" t="s">
        <v>480</v>
      </c>
      <c r="C72" s="182" t="s">
        <v>481</v>
      </c>
      <c r="D72" s="183" t="s">
        <v>211</v>
      </c>
      <c r="E72" s="184">
        <v>13</v>
      </c>
      <c r="F72" s="185"/>
      <c r="G72" s="186">
        <f>ROUND(E72*F72,2)</f>
        <v>0</v>
      </c>
      <c r="H72" s="153"/>
      <c r="I72" s="154">
        <f>ROUND(E72*H72,2)</f>
        <v>0</v>
      </c>
      <c r="J72" s="153"/>
      <c r="K72" s="154">
        <f>ROUND(E72*J72,2)</f>
        <v>0</v>
      </c>
      <c r="L72" s="154">
        <v>21</v>
      </c>
      <c r="M72" s="154">
        <f>G72*(1+L72/100)</f>
        <v>0</v>
      </c>
      <c r="N72" s="142"/>
      <c r="O72" s="142"/>
      <c r="P72" s="143"/>
      <c r="Q72" s="142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</row>
    <row r="73" spans="1:56" outlineLevel="1" x14ac:dyDescent="0.2">
      <c r="A73" s="180"/>
      <c r="B73" s="181"/>
      <c r="C73" s="187" t="s">
        <v>482</v>
      </c>
      <c r="D73" s="188"/>
      <c r="E73" s="189">
        <v>13</v>
      </c>
      <c r="F73" s="186"/>
      <c r="G73" s="186"/>
      <c r="H73" s="154"/>
      <c r="I73" s="154"/>
      <c r="J73" s="154"/>
      <c r="K73" s="154"/>
      <c r="L73" s="154"/>
      <c r="M73" s="154"/>
      <c r="N73" s="142"/>
      <c r="O73" s="142"/>
      <c r="P73" s="143"/>
      <c r="Q73" s="142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</row>
    <row r="74" spans="1:56" outlineLevel="1" x14ac:dyDescent="0.2">
      <c r="A74" s="180">
        <v>37</v>
      </c>
      <c r="B74" s="181" t="s">
        <v>483</v>
      </c>
      <c r="C74" s="182" t="s">
        <v>484</v>
      </c>
      <c r="D74" s="183" t="s">
        <v>211</v>
      </c>
      <c r="E74" s="184">
        <v>13</v>
      </c>
      <c r="F74" s="185"/>
      <c r="G74" s="186">
        <f t="shared" ref="G74:G79" si="10">ROUND(E74*F74,2)</f>
        <v>0</v>
      </c>
      <c r="H74" s="153"/>
      <c r="I74" s="154">
        <f t="shared" ref="I74:I79" si="11">ROUND(E74*H74,2)</f>
        <v>0</v>
      </c>
      <c r="J74" s="153"/>
      <c r="K74" s="154">
        <f t="shared" ref="K74:K79" si="12">ROUND(E74*J74,2)</f>
        <v>0</v>
      </c>
      <c r="L74" s="154">
        <v>21</v>
      </c>
      <c r="M74" s="154">
        <f t="shared" ref="M74:M79" si="13">G74*(1+L74/100)</f>
        <v>0</v>
      </c>
      <c r="N74" s="142"/>
      <c r="O74" s="142"/>
      <c r="P74" s="143"/>
      <c r="Q74" s="142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</row>
    <row r="75" spans="1:56" outlineLevel="1" x14ac:dyDescent="0.2">
      <c r="A75" s="180">
        <v>38</v>
      </c>
      <c r="B75" s="181" t="s">
        <v>485</v>
      </c>
      <c r="C75" s="182" t="s">
        <v>486</v>
      </c>
      <c r="D75" s="183" t="s">
        <v>451</v>
      </c>
      <c r="E75" s="184">
        <v>11</v>
      </c>
      <c r="F75" s="185"/>
      <c r="G75" s="186">
        <f t="shared" si="10"/>
        <v>0</v>
      </c>
      <c r="H75" s="153"/>
      <c r="I75" s="154">
        <f t="shared" si="11"/>
        <v>0</v>
      </c>
      <c r="J75" s="153"/>
      <c r="K75" s="154">
        <f t="shared" si="12"/>
        <v>0</v>
      </c>
      <c r="L75" s="154">
        <v>21</v>
      </c>
      <c r="M75" s="154">
        <f t="shared" si="13"/>
        <v>0</v>
      </c>
      <c r="N75" s="142"/>
      <c r="O75" s="142"/>
      <c r="P75" s="143"/>
      <c r="Q75" s="142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</row>
    <row r="76" spans="1:56" outlineLevel="1" x14ac:dyDescent="0.2">
      <c r="A76" s="180">
        <v>39</v>
      </c>
      <c r="B76" s="181" t="s">
        <v>487</v>
      </c>
      <c r="C76" s="182" t="s">
        <v>488</v>
      </c>
      <c r="D76" s="183" t="s">
        <v>211</v>
      </c>
      <c r="E76" s="184">
        <v>2</v>
      </c>
      <c r="F76" s="185"/>
      <c r="G76" s="186">
        <f t="shared" si="10"/>
        <v>0</v>
      </c>
      <c r="H76" s="153"/>
      <c r="I76" s="154">
        <f t="shared" si="11"/>
        <v>0</v>
      </c>
      <c r="J76" s="153"/>
      <c r="K76" s="154">
        <f t="shared" si="12"/>
        <v>0</v>
      </c>
      <c r="L76" s="154">
        <v>21</v>
      </c>
      <c r="M76" s="154">
        <f t="shared" si="13"/>
        <v>0</v>
      </c>
      <c r="N76" s="142"/>
      <c r="O76" s="142"/>
      <c r="P76" s="143"/>
      <c r="Q76" s="142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</row>
    <row r="77" spans="1:56" outlineLevel="1" x14ac:dyDescent="0.2">
      <c r="A77" s="180">
        <v>40</v>
      </c>
      <c r="B77" s="181" t="s">
        <v>489</v>
      </c>
      <c r="C77" s="182" t="s">
        <v>490</v>
      </c>
      <c r="D77" s="183" t="s">
        <v>211</v>
      </c>
      <c r="E77" s="184">
        <v>1</v>
      </c>
      <c r="F77" s="185"/>
      <c r="G77" s="186">
        <f t="shared" si="10"/>
        <v>0</v>
      </c>
      <c r="H77" s="153"/>
      <c r="I77" s="154">
        <f t="shared" si="11"/>
        <v>0</v>
      </c>
      <c r="J77" s="153"/>
      <c r="K77" s="154">
        <f t="shared" si="12"/>
        <v>0</v>
      </c>
      <c r="L77" s="154">
        <v>21</v>
      </c>
      <c r="M77" s="154">
        <f t="shared" si="13"/>
        <v>0</v>
      </c>
      <c r="N77" s="142"/>
      <c r="O77" s="142"/>
      <c r="P77" s="143"/>
      <c r="Q77" s="142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</row>
    <row r="78" spans="1:56" outlineLevel="1" x14ac:dyDescent="0.2">
      <c r="A78" s="180">
        <v>41</v>
      </c>
      <c r="B78" s="181" t="s">
        <v>491</v>
      </c>
      <c r="C78" s="182" t="s">
        <v>492</v>
      </c>
      <c r="D78" s="183" t="s">
        <v>155</v>
      </c>
      <c r="E78" s="184">
        <v>27</v>
      </c>
      <c r="F78" s="185"/>
      <c r="G78" s="186">
        <f t="shared" si="10"/>
        <v>0</v>
      </c>
      <c r="H78" s="153"/>
      <c r="I78" s="154">
        <f t="shared" si="11"/>
        <v>0</v>
      </c>
      <c r="J78" s="153"/>
      <c r="K78" s="154">
        <f t="shared" si="12"/>
        <v>0</v>
      </c>
      <c r="L78" s="154">
        <v>21</v>
      </c>
      <c r="M78" s="154">
        <f t="shared" si="13"/>
        <v>0</v>
      </c>
      <c r="N78" s="142"/>
      <c r="O78" s="142"/>
      <c r="P78" s="143"/>
      <c r="Q78" s="142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</row>
    <row r="79" spans="1:56" outlineLevel="1" x14ac:dyDescent="0.2">
      <c r="A79" s="180">
        <v>42</v>
      </c>
      <c r="B79" s="181" t="s">
        <v>493</v>
      </c>
      <c r="C79" s="182" t="s">
        <v>494</v>
      </c>
      <c r="D79" s="183" t="s">
        <v>130</v>
      </c>
      <c r="E79" s="184">
        <v>273</v>
      </c>
      <c r="F79" s="185"/>
      <c r="G79" s="186">
        <f t="shared" si="10"/>
        <v>0</v>
      </c>
      <c r="H79" s="153"/>
      <c r="I79" s="154">
        <f t="shared" si="11"/>
        <v>0</v>
      </c>
      <c r="J79" s="153"/>
      <c r="K79" s="154">
        <f t="shared" si="12"/>
        <v>0</v>
      </c>
      <c r="L79" s="154">
        <v>21</v>
      </c>
      <c r="M79" s="154">
        <f t="shared" si="13"/>
        <v>0</v>
      </c>
      <c r="N79" s="142"/>
      <c r="O79" s="142"/>
      <c r="P79" s="143"/>
      <c r="Q79" s="142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</row>
    <row r="80" spans="1:56" outlineLevel="1" x14ac:dyDescent="0.2">
      <c r="A80" s="180"/>
      <c r="B80" s="181"/>
      <c r="C80" s="187" t="s">
        <v>495</v>
      </c>
      <c r="D80" s="188"/>
      <c r="E80" s="189">
        <v>273</v>
      </c>
      <c r="F80" s="186"/>
      <c r="G80" s="186"/>
      <c r="H80" s="154"/>
      <c r="I80" s="154"/>
      <c r="J80" s="154"/>
      <c r="K80" s="154"/>
      <c r="L80" s="154"/>
      <c r="M80" s="154"/>
      <c r="N80" s="142"/>
      <c r="O80" s="142"/>
      <c r="P80" s="143"/>
      <c r="Q80" s="142"/>
      <c r="R80" s="136"/>
      <c r="S80" s="136"/>
      <c r="T80" s="136"/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</row>
    <row r="81" spans="1:56" outlineLevel="1" x14ac:dyDescent="0.2">
      <c r="A81" s="180">
        <v>43</v>
      </c>
      <c r="B81" s="181" t="s">
        <v>496</v>
      </c>
      <c r="C81" s="182" t="s">
        <v>497</v>
      </c>
      <c r="D81" s="183" t="s">
        <v>130</v>
      </c>
      <c r="E81" s="184">
        <v>320.89999999999998</v>
      </c>
      <c r="F81" s="185"/>
      <c r="G81" s="186">
        <f>ROUND(E81*F81,2)</f>
        <v>0</v>
      </c>
      <c r="H81" s="153"/>
      <c r="I81" s="154">
        <f>ROUND(E81*H81,2)</f>
        <v>0</v>
      </c>
      <c r="J81" s="153"/>
      <c r="K81" s="154">
        <f>ROUND(E81*J81,2)</f>
        <v>0</v>
      </c>
      <c r="L81" s="154">
        <v>21</v>
      </c>
      <c r="M81" s="154">
        <f>G81*(1+L81/100)</f>
        <v>0</v>
      </c>
      <c r="N81" s="142"/>
      <c r="O81" s="142"/>
      <c r="P81" s="143"/>
      <c r="Q81" s="142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</row>
    <row r="82" spans="1:56" outlineLevel="1" x14ac:dyDescent="0.2">
      <c r="A82" s="180"/>
      <c r="B82" s="181"/>
      <c r="C82" s="187" t="s">
        <v>498</v>
      </c>
      <c r="D82" s="188"/>
      <c r="E82" s="189">
        <v>319.3</v>
      </c>
      <c r="F82" s="186"/>
      <c r="G82" s="186"/>
      <c r="H82" s="154"/>
      <c r="I82" s="154"/>
      <c r="J82" s="154"/>
      <c r="K82" s="154"/>
      <c r="L82" s="154"/>
      <c r="M82" s="154"/>
      <c r="N82" s="142"/>
      <c r="O82" s="142"/>
      <c r="P82" s="143"/>
      <c r="Q82" s="142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</row>
    <row r="83" spans="1:56" outlineLevel="1" x14ac:dyDescent="0.2">
      <c r="A83" s="180"/>
      <c r="B83" s="181"/>
      <c r="C83" s="187" t="s">
        <v>499</v>
      </c>
      <c r="D83" s="188"/>
      <c r="E83" s="189">
        <v>1.6</v>
      </c>
      <c r="F83" s="186"/>
      <c r="G83" s="186"/>
      <c r="H83" s="154"/>
      <c r="I83" s="154"/>
      <c r="J83" s="154"/>
      <c r="K83" s="154"/>
      <c r="L83" s="154"/>
      <c r="M83" s="154"/>
      <c r="N83" s="142"/>
      <c r="O83" s="142"/>
      <c r="P83" s="143"/>
      <c r="Q83" s="142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</row>
    <row r="84" spans="1:56" outlineLevel="1" x14ac:dyDescent="0.2">
      <c r="A84" s="180">
        <v>44</v>
      </c>
      <c r="B84" s="181" t="s">
        <v>500</v>
      </c>
      <c r="C84" s="182" t="s">
        <v>501</v>
      </c>
      <c r="D84" s="183" t="s">
        <v>155</v>
      </c>
      <c r="E84" s="184">
        <v>39</v>
      </c>
      <c r="F84" s="185"/>
      <c r="G84" s="186">
        <f>ROUND(E84*F84,2)</f>
        <v>0</v>
      </c>
      <c r="H84" s="153"/>
      <c r="I84" s="154">
        <f>ROUND(E84*H84,2)</f>
        <v>0</v>
      </c>
      <c r="J84" s="153"/>
      <c r="K84" s="154">
        <f>ROUND(E84*J84,2)</f>
        <v>0</v>
      </c>
      <c r="L84" s="154">
        <v>21</v>
      </c>
      <c r="M84" s="154">
        <f>G84*(1+L84/100)</f>
        <v>0</v>
      </c>
      <c r="N84" s="142"/>
      <c r="O84" s="142"/>
      <c r="P84" s="143"/>
      <c r="Q84" s="142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</row>
    <row r="85" spans="1:56" outlineLevel="1" x14ac:dyDescent="0.2">
      <c r="A85" s="180"/>
      <c r="B85" s="181"/>
      <c r="C85" s="187" t="s">
        <v>502</v>
      </c>
      <c r="D85" s="188"/>
      <c r="E85" s="189">
        <v>39</v>
      </c>
      <c r="F85" s="186"/>
      <c r="G85" s="186"/>
      <c r="H85" s="154"/>
      <c r="I85" s="154"/>
      <c r="J85" s="154"/>
      <c r="K85" s="154"/>
      <c r="L85" s="154"/>
      <c r="M85" s="154"/>
      <c r="N85" s="142"/>
      <c r="O85" s="142"/>
      <c r="P85" s="143"/>
      <c r="Q85" s="142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</row>
    <row r="86" spans="1:56" outlineLevel="1" x14ac:dyDescent="0.2">
      <c r="A86" s="180">
        <v>45</v>
      </c>
      <c r="B86" s="181" t="s">
        <v>503</v>
      </c>
      <c r="C86" s="182" t="s">
        <v>504</v>
      </c>
      <c r="D86" s="183" t="s">
        <v>155</v>
      </c>
      <c r="E86" s="184">
        <v>1</v>
      </c>
      <c r="F86" s="185"/>
      <c r="G86" s="186">
        <f>ROUND(E86*F86,2)</f>
        <v>0</v>
      </c>
      <c r="H86" s="153"/>
      <c r="I86" s="154">
        <f>ROUND(E86*H86,2)</f>
        <v>0</v>
      </c>
      <c r="J86" s="153"/>
      <c r="K86" s="154">
        <f>ROUND(E86*J86,2)</f>
        <v>0</v>
      </c>
      <c r="L86" s="154">
        <v>21</v>
      </c>
      <c r="M86" s="154">
        <f>G86*(1+L86/100)</f>
        <v>0</v>
      </c>
      <c r="N86" s="142"/>
      <c r="O86" s="142"/>
      <c r="P86" s="143"/>
      <c r="Q86" s="142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</row>
    <row r="87" spans="1:56" outlineLevel="1" x14ac:dyDescent="0.2">
      <c r="A87" s="180">
        <v>46</v>
      </c>
      <c r="B87" s="181" t="s">
        <v>505</v>
      </c>
      <c r="C87" s="182" t="s">
        <v>506</v>
      </c>
      <c r="D87" s="183" t="s">
        <v>130</v>
      </c>
      <c r="E87" s="184">
        <v>826</v>
      </c>
      <c r="F87" s="185"/>
      <c r="G87" s="186">
        <f>ROUND(E87*F87,2)</f>
        <v>0</v>
      </c>
      <c r="H87" s="153"/>
      <c r="I87" s="154">
        <f>ROUND(E87*H87,2)</f>
        <v>0</v>
      </c>
      <c r="J87" s="153"/>
      <c r="K87" s="154">
        <f>ROUND(E87*J87,2)</f>
        <v>0</v>
      </c>
      <c r="L87" s="154">
        <v>21</v>
      </c>
      <c r="M87" s="154">
        <f>G87*(1+L87/100)</f>
        <v>0</v>
      </c>
      <c r="N87" s="142"/>
      <c r="O87" s="142"/>
      <c r="P87" s="143"/>
      <c r="Q87" s="142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</row>
    <row r="88" spans="1:56" outlineLevel="1" x14ac:dyDescent="0.2">
      <c r="A88" s="180"/>
      <c r="B88" s="181"/>
      <c r="C88" s="187" t="s">
        <v>507</v>
      </c>
      <c r="D88" s="188"/>
      <c r="E88" s="189">
        <v>826</v>
      </c>
      <c r="F88" s="186"/>
      <c r="G88" s="186"/>
      <c r="H88" s="154"/>
      <c r="I88" s="154"/>
      <c r="J88" s="154"/>
      <c r="K88" s="154"/>
      <c r="L88" s="154"/>
      <c r="M88" s="154"/>
      <c r="N88" s="142"/>
      <c r="O88" s="142"/>
      <c r="P88" s="143"/>
      <c r="Q88" s="142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</row>
    <row r="89" spans="1:56" outlineLevel="1" x14ac:dyDescent="0.2">
      <c r="A89" s="180">
        <v>47</v>
      </c>
      <c r="B89" s="181" t="s">
        <v>508</v>
      </c>
      <c r="C89" s="182" t="s">
        <v>509</v>
      </c>
      <c r="D89" s="183" t="s">
        <v>130</v>
      </c>
      <c r="E89" s="184">
        <v>660</v>
      </c>
      <c r="F89" s="185"/>
      <c r="G89" s="186">
        <f>ROUND(E89*F89,2)</f>
        <v>0</v>
      </c>
      <c r="H89" s="153"/>
      <c r="I89" s="154">
        <f>ROUND(E89*H89,2)</f>
        <v>0</v>
      </c>
      <c r="J89" s="153"/>
      <c r="K89" s="154">
        <f>ROUND(E89*J89,2)</f>
        <v>0</v>
      </c>
      <c r="L89" s="154">
        <v>21</v>
      </c>
      <c r="M89" s="154">
        <f>G89*(1+L89/100)</f>
        <v>0</v>
      </c>
      <c r="N89" s="142"/>
      <c r="O89" s="142"/>
      <c r="P89" s="143"/>
      <c r="Q89" s="142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</row>
    <row r="90" spans="1:56" outlineLevel="1" x14ac:dyDescent="0.2">
      <c r="A90" s="180"/>
      <c r="B90" s="181"/>
      <c r="C90" s="187" t="s">
        <v>510</v>
      </c>
      <c r="D90" s="188"/>
      <c r="E90" s="189">
        <v>660</v>
      </c>
      <c r="F90" s="186"/>
      <c r="G90" s="186"/>
      <c r="H90" s="154"/>
      <c r="I90" s="154"/>
      <c r="J90" s="154"/>
      <c r="K90" s="154"/>
      <c r="L90" s="154"/>
      <c r="M90" s="154"/>
      <c r="N90" s="142"/>
      <c r="O90" s="142"/>
      <c r="P90" s="143"/>
      <c r="Q90" s="142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</row>
    <row r="91" spans="1:56" ht="22.5" outlineLevel="1" x14ac:dyDescent="0.2">
      <c r="A91" s="180">
        <v>48</v>
      </c>
      <c r="B91" s="181" t="s">
        <v>511</v>
      </c>
      <c r="C91" s="182" t="s">
        <v>512</v>
      </c>
      <c r="D91" s="183" t="s">
        <v>176</v>
      </c>
      <c r="E91" s="184">
        <v>280</v>
      </c>
      <c r="F91" s="185"/>
      <c r="G91" s="186">
        <f>ROUND(E91*F91,2)</f>
        <v>0</v>
      </c>
      <c r="H91" s="153"/>
      <c r="I91" s="154">
        <f>ROUND(E91*H91,2)</f>
        <v>0</v>
      </c>
      <c r="J91" s="153"/>
      <c r="K91" s="154">
        <f>ROUND(E91*J91,2)</f>
        <v>0</v>
      </c>
      <c r="L91" s="154">
        <v>21</v>
      </c>
      <c r="M91" s="154">
        <f>G91*(1+L91/100)</f>
        <v>0</v>
      </c>
      <c r="N91" s="142"/>
      <c r="O91" s="142"/>
      <c r="P91" s="143"/>
      <c r="Q91" s="142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</row>
    <row r="92" spans="1:56" ht="22.5" outlineLevel="1" x14ac:dyDescent="0.2">
      <c r="A92" s="180">
        <v>49</v>
      </c>
      <c r="B92" s="181" t="s">
        <v>513</v>
      </c>
      <c r="C92" s="182" t="s">
        <v>514</v>
      </c>
      <c r="D92" s="183" t="s">
        <v>130</v>
      </c>
      <c r="E92" s="184">
        <v>31.3</v>
      </c>
      <c r="F92" s="185"/>
      <c r="G92" s="186">
        <f>ROUND(E92*F92,2)</f>
        <v>0</v>
      </c>
      <c r="H92" s="153"/>
      <c r="I92" s="154">
        <f>ROUND(E92*H92,2)</f>
        <v>0</v>
      </c>
      <c r="J92" s="153"/>
      <c r="K92" s="154">
        <f>ROUND(E92*J92,2)</f>
        <v>0</v>
      </c>
      <c r="L92" s="154">
        <v>21</v>
      </c>
      <c r="M92" s="154">
        <f>G92*(1+L92/100)</f>
        <v>0</v>
      </c>
      <c r="N92" s="142"/>
      <c r="O92" s="142"/>
      <c r="P92" s="143"/>
      <c r="Q92" s="142"/>
      <c r="R92" s="136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</row>
    <row r="93" spans="1:56" outlineLevel="1" x14ac:dyDescent="0.2">
      <c r="A93" s="180"/>
      <c r="B93" s="181"/>
      <c r="C93" s="187" t="s">
        <v>515</v>
      </c>
      <c r="D93" s="188"/>
      <c r="E93" s="189">
        <v>31.3</v>
      </c>
      <c r="F93" s="186"/>
      <c r="G93" s="186"/>
      <c r="H93" s="154"/>
      <c r="I93" s="154"/>
      <c r="J93" s="154"/>
      <c r="K93" s="154"/>
      <c r="L93" s="154"/>
      <c r="M93" s="154"/>
      <c r="N93" s="142"/>
      <c r="O93" s="142"/>
      <c r="P93" s="143"/>
      <c r="Q93" s="142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</row>
    <row r="94" spans="1:56" ht="22.5" outlineLevel="1" x14ac:dyDescent="0.2">
      <c r="A94" s="180">
        <v>50</v>
      </c>
      <c r="B94" s="181" t="s">
        <v>516</v>
      </c>
      <c r="C94" s="182" t="s">
        <v>517</v>
      </c>
      <c r="D94" s="183" t="s">
        <v>130</v>
      </c>
      <c r="E94" s="184">
        <v>409</v>
      </c>
      <c r="F94" s="185"/>
      <c r="G94" s="186">
        <f>ROUND(E94*F94,2)</f>
        <v>0</v>
      </c>
      <c r="H94" s="153"/>
      <c r="I94" s="154">
        <f>ROUND(E94*H94,2)</f>
        <v>0</v>
      </c>
      <c r="J94" s="153"/>
      <c r="K94" s="154">
        <f>ROUND(E94*J94,2)</f>
        <v>0</v>
      </c>
      <c r="L94" s="154">
        <v>21</v>
      </c>
      <c r="M94" s="154">
        <f>G94*(1+L94/100)</f>
        <v>0</v>
      </c>
      <c r="N94" s="142"/>
      <c r="O94" s="142"/>
      <c r="P94" s="143"/>
      <c r="Q94" s="142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</row>
    <row r="95" spans="1:56" outlineLevel="1" x14ac:dyDescent="0.2">
      <c r="A95" s="180"/>
      <c r="B95" s="181"/>
      <c r="C95" s="187" t="s">
        <v>518</v>
      </c>
      <c r="D95" s="188"/>
      <c r="E95" s="189">
        <v>409</v>
      </c>
      <c r="F95" s="186"/>
      <c r="G95" s="186"/>
      <c r="H95" s="154"/>
      <c r="I95" s="154"/>
      <c r="J95" s="154"/>
      <c r="K95" s="154"/>
      <c r="L95" s="154"/>
      <c r="M95" s="154"/>
      <c r="N95" s="142"/>
      <c r="O95" s="142"/>
      <c r="P95" s="143"/>
      <c r="Q95" s="142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</row>
    <row r="96" spans="1:56" ht="22.5" outlineLevel="1" x14ac:dyDescent="0.2">
      <c r="A96" s="180">
        <v>51</v>
      </c>
      <c r="B96" s="181" t="s">
        <v>519</v>
      </c>
      <c r="C96" s="182" t="s">
        <v>520</v>
      </c>
      <c r="D96" s="183" t="s">
        <v>130</v>
      </c>
      <c r="E96" s="184">
        <v>16.600000000000001</v>
      </c>
      <c r="F96" s="185"/>
      <c r="G96" s="186">
        <f>ROUND(E96*F96,2)</f>
        <v>0</v>
      </c>
      <c r="H96" s="153"/>
      <c r="I96" s="154">
        <f>ROUND(E96*H96,2)</f>
        <v>0</v>
      </c>
      <c r="J96" s="153"/>
      <c r="K96" s="154">
        <f>ROUND(E96*J96,2)</f>
        <v>0</v>
      </c>
      <c r="L96" s="154">
        <v>21</v>
      </c>
      <c r="M96" s="154">
        <f>G96*(1+L96/100)</f>
        <v>0</v>
      </c>
      <c r="N96" s="142"/>
      <c r="O96" s="142"/>
      <c r="P96" s="143"/>
      <c r="Q96" s="142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</row>
    <row r="97" spans="1:56" outlineLevel="1" x14ac:dyDescent="0.2">
      <c r="A97" s="180"/>
      <c r="B97" s="181"/>
      <c r="C97" s="187" t="s">
        <v>521</v>
      </c>
      <c r="D97" s="188"/>
      <c r="E97" s="189">
        <v>16.600000000000001</v>
      </c>
      <c r="F97" s="186"/>
      <c r="G97" s="186"/>
      <c r="H97" s="154"/>
      <c r="I97" s="154"/>
      <c r="J97" s="154"/>
      <c r="K97" s="154"/>
      <c r="L97" s="154"/>
      <c r="M97" s="154"/>
      <c r="N97" s="142"/>
      <c r="O97" s="142"/>
      <c r="P97" s="143"/>
      <c r="Q97" s="142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</row>
    <row r="98" spans="1:56" outlineLevel="1" x14ac:dyDescent="0.2">
      <c r="A98" s="180">
        <v>52</v>
      </c>
      <c r="B98" s="181" t="s">
        <v>522</v>
      </c>
      <c r="C98" s="182" t="s">
        <v>523</v>
      </c>
      <c r="D98" s="183" t="s">
        <v>130</v>
      </c>
      <c r="E98" s="184">
        <v>46.6</v>
      </c>
      <c r="F98" s="185"/>
      <c r="G98" s="186">
        <f>ROUND(E98*F98,2)</f>
        <v>0</v>
      </c>
      <c r="H98" s="153"/>
      <c r="I98" s="154">
        <f>ROUND(E98*H98,2)</f>
        <v>0</v>
      </c>
      <c r="J98" s="153"/>
      <c r="K98" s="154">
        <f>ROUND(E98*J98,2)</f>
        <v>0</v>
      </c>
      <c r="L98" s="154">
        <v>21</v>
      </c>
      <c r="M98" s="154">
        <f>G98*(1+L98/100)</f>
        <v>0</v>
      </c>
      <c r="N98" s="142"/>
      <c r="O98" s="142"/>
      <c r="P98" s="143"/>
      <c r="Q98" s="142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</row>
    <row r="99" spans="1:56" outlineLevel="1" x14ac:dyDescent="0.2">
      <c r="A99" s="180"/>
      <c r="B99" s="181"/>
      <c r="C99" s="187" t="s">
        <v>524</v>
      </c>
      <c r="D99" s="188"/>
      <c r="E99" s="189">
        <v>26.4</v>
      </c>
      <c r="F99" s="186"/>
      <c r="G99" s="186"/>
      <c r="H99" s="154"/>
      <c r="I99" s="154"/>
      <c r="J99" s="154"/>
      <c r="K99" s="154"/>
      <c r="L99" s="154"/>
      <c r="M99" s="154"/>
      <c r="N99" s="142"/>
      <c r="O99" s="142"/>
      <c r="P99" s="143"/>
      <c r="Q99" s="142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</row>
    <row r="100" spans="1:56" outlineLevel="1" x14ac:dyDescent="0.2">
      <c r="A100" s="180"/>
      <c r="B100" s="181"/>
      <c r="C100" s="187" t="s">
        <v>525</v>
      </c>
      <c r="D100" s="188"/>
      <c r="E100" s="189">
        <v>15.6</v>
      </c>
      <c r="F100" s="186"/>
      <c r="G100" s="186"/>
      <c r="H100" s="154"/>
      <c r="I100" s="154"/>
      <c r="J100" s="154"/>
      <c r="K100" s="154"/>
      <c r="L100" s="154"/>
      <c r="M100" s="154"/>
      <c r="N100" s="142"/>
      <c r="O100" s="142"/>
      <c r="P100" s="143"/>
      <c r="Q100" s="142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</row>
    <row r="101" spans="1:56" outlineLevel="1" x14ac:dyDescent="0.2">
      <c r="A101" s="180"/>
      <c r="B101" s="181"/>
      <c r="C101" s="187" t="s">
        <v>526</v>
      </c>
      <c r="D101" s="188"/>
      <c r="E101" s="189">
        <v>4.1399999999999997</v>
      </c>
      <c r="F101" s="186"/>
      <c r="G101" s="186"/>
      <c r="H101" s="154"/>
      <c r="I101" s="154"/>
      <c r="J101" s="154"/>
      <c r="K101" s="154"/>
      <c r="L101" s="154"/>
      <c r="M101" s="154"/>
      <c r="N101" s="142"/>
      <c r="O101" s="142"/>
      <c r="P101" s="143"/>
      <c r="Q101" s="142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</row>
    <row r="102" spans="1:56" outlineLevel="1" x14ac:dyDescent="0.2">
      <c r="A102" s="180"/>
      <c r="B102" s="181"/>
      <c r="C102" s="187" t="s">
        <v>527</v>
      </c>
      <c r="D102" s="188"/>
      <c r="E102" s="189">
        <v>0.46</v>
      </c>
      <c r="F102" s="186"/>
      <c r="G102" s="186"/>
      <c r="H102" s="154"/>
      <c r="I102" s="154"/>
      <c r="J102" s="154"/>
      <c r="K102" s="154"/>
      <c r="L102" s="154"/>
      <c r="M102" s="154"/>
      <c r="N102" s="142"/>
      <c r="O102" s="142"/>
      <c r="P102" s="143"/>
      <c r="Q102" s="142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</row>
    <row r="103" spans="1:56" ht="22.5" outlineLevel="1" x14ac:dyDescent="0.2">
      <c r="A103" s="180">
        <v>53</v>
      </c>
      <c r="B103" s="181" t="s">
        <v>528</v>
      </c>
      <c r="C103" s="182" t="s">
        <v>529</v>
      </c>
      <c r="D103" s="183" t="s">
        <v>269</v>
      </c>
      <c r="E103" s="184">
        <v>1.9</v>
      </c>
      <c r="F103" s="185"/>
      <c r="G103" s="186">
        <f>ROUND(E103*F103,2)</f>
        <v>0</v>
      </c>
      <c r="H103" s="153"/>
      <c r="I103" s="154">
        <f>ROUND(E103*H103,2)</f>
        <v>0</v>
      </c>
      <c r="J103" s="153"/>
      <c r="K103" s="154">
        <f>ROUND(E103*J103,2)</f>
        <v>0</v>
      </c>
      <c r="L103" s="154">
        <v>21</v>
      </c>
      <c r="M103" s="154">
        <f>G103*(1+L103/100)</f>
        <v>0</v>
      </c>
      <c r="N103" s="142"/>
      <c r="O103" s="142"/>
      <c r="P103" s="143"/>
      <c r="Q103" s="142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</row>
    <row r="104" spans="1:56" outlineLevel="1" x14ac:dyDescent="0.2">
      <c r="A104" s="180"/>
      <c r="B104" s="181"/>
      <c r="C104" s="187" t="s">
        <v>530</v>
      </c>
      <c r="D104" s="188"/>
      <c r="E104" s="189">
        <v>1.9</v>
      </c>
      <c r="F104" s="186"/>
      <c r="G104" s="186"/>
      <c r="H104" s="154"/>
      <c r="I104" s="154"/>
      <c r="J104" s="154"/>
      <c r="K104" s="154"/>
      <c r="L104" s="154"/>
      <c r="M104" s="154"/>
      <c r="N104" s="142"/>
      <c r="O104" s="142"/>
      <c r="P104" s="143"/>
      <c r="Q104" s="142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</row>
    <row r="105" spans="1:56" ht="22.5" outlineLevel="1" x14ac:dyDescent="0.2">
      <c r="A105" s="180">
        <v>54</v>
      </c>
      <c r="B105" s="181" t="s">
        <v>531</v>
      </c>
      <c r="C105" s="182" t="s">
        <v>532</v>
      </c>
      <c r="D105" s="183" t="s">
        <v>130</v>
      </c>
      <c r="E105" s="184">
        <v>41.6</v>
      </c>
      <c r="F105" s="185"/>
      <c r="G105" s="186">
        <f>ROUND(E105*F105,2)</f>
        <v>0</v>
      </c>
      <c r="H105" s="153"/>
      <c r="I105" s="154">
        <f>ROUND(E105*H105,2)</f>
        <v>0</v>
      </c>
      <c r="J105" s="153"/>
      <c r="K105" s="154">
        <f>ROUND(E105*J105,2)</f>
        <v>0</v>
      </c>
      <c r="L105" s="154">
        <v>21</v>
      </c>
      <c r="M105" s="154">
        <f>G105*(1+L105/100)</f>
        <v>0</v>
      </c>
      <c r="N105" s="142"/>
      <c r="O105" s="142"/>
      <c r="P105" s="143"/>
      <c r="Q105" s="142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</row>
    <row r="106" spans="1:56" outlineLevel="1" x14ac:dyDescent="0.2">
      <c r="A106" s="180"/>
      <c r="B106" s="181"/>
      <c r="C106" s="187" t="s">
        <v>533</v>
      </c>
      <c r="D106" s="188"/>
      <c r="E106" s="189">
        <v>41.6</v>
      </c>
      <c r="F106" s="186"/>
      <c r="G106" s="186"/>
      <c r="H106" s="154"/>
      <c r="I106" s="154"/>
      <c r="J106" s="154"/>
      <c r="K106" s="154"/>
      <c r="L106" s="154"/>
      <c r="M106" s="154"/>
      <c r="N106" s="142"/>
      <c r="O106" s="142"/>
      <c r="P106" s="143"/>
      <c r="Q106" s="142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</row>
    <row r="107" spans="1:56" outlineLevel="1" x14ac:dyDescent="0.2">
      <c r="A107" s="180">
        <v>55</v>
      </c>
      <c r="B107" s="181" t="s">
        <v>534</v>
      </c>
      <c r="C107" s="182" t="s">
        <v>535</v>
      </c>
      <c r="D107" s="183" t="s">
        <v>155</v>
      </c>
      <c r="E107" s="184">
        <v>4</v>
      </c>
      <c r="F107" s="185"/>
      <c r="G107" s="186">
        <f>ROUND(E107*F107,2)</f>
        <v>0</v>
      </c>
      <c r="H107" s="153"/>
      <c r="I107" s="154">
        <f>ROUND(E107*H107,2)</f>
        <v>0</v>
      </c>
      <c r="J107" s="153"/>
      <c r="K107" s="154">
        <f>ROUND(E107*J107,2)</f>
        <v>0</v>
      </c>
      <c r="L107" s="154">
        <v>21</v>
      </c>
      <c r="M107" s="154">
        <f>G107*(1+L107/100)</f>
        <v>0</v>
      </c>
      <c r="N107" s="142"/>
      <c r="O107" s="142"/>
      <c r="P107" s="143"/>
      <c r="Q107" s="142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</row>
    <row r="108" spans="1:56" outlineLevel="1" x14ac:dyDescent="0.2">
      <c r="A108" s="180">
        <v>56</v>
      </c>
      <c r="B108" s="181" t="s">
        <v>536</v>
      </c>
      <c r="C108" s="182" t="s">
        <v>537</v>
      </c>
      <c r="D108" s="183" t="s">
        <v>130</v>
      </c>
      <c r="E108" s="184">
        <v>6.4</v>
      </c>
      <c r="F108" s="185"/>
      <c r="G108" s="186">
        <f>ROUND(E108*F108,2)</f>
        <v>0</v>
      </c>
      <c r="H108" s="153"/>
      <c r="I108" s="154">
        <f>ROUND(E108*H108,2)</f>
        <v>0</v>
      </c>
      <c r="J108" s="153"/>
      <c r="K108" s="154">
        <f>ROUND(E108*J108,2)</f>
        <v>0</v>
      </c>
      <c r="L108" s="154">
        <v>21</v>
      </c>
      <c r="M108" s="154">
        <f>G108*(1+L108/100)</f>
        <v>0</v>
      </c>
      <c r="N108" s="142"/>
      <c r="O108" s="142"/>
      <c r="P108" s="143"/>
      <c r="Q108" s="142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</row>
    <row r="109" spans="1:56" outlineLevel="1" x14ac:dyDescent="0.2">
      <c r="A109" s="180"/>
      <c r="B109" s="181"/>
      <c r="C109" s="187" t="s">
        <v>538</v>
      </c>
      <c r="D109" s="188"/>
      <c r="E109" s="189">
        <v>6.4</v>
      </c>
      <c r="F109" s="186"/>
      <c r="G109" s="186"/>
      <c r="H109" s="154"/>
      <c r="I109" s="154"/>
      <c r="J109" s="154"/>
      <c r="K109" s="154"/>
      <c r="L109" s="154"/>
      <c r="M109" s="154"/>
      <c r="N109" s="142"/>
      <c r="O109" s="142"/>
      <c r="P109" s="143"/>
      <c r="Q109" s="142"/>
      <c r="R109" s="136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</row>
    <row r="110" spans="1:56" outlineLevel="1" x14ac:dyDescent="0.2">
      <c r="A110" s="180">
        <v>57</v>
      </c>
      <c r="B110" s="181" t="s">
        <v>140</v>
      </c>
      <c r="C110" s="182" t="s">
        <v>141</v>
      </c>
      <c r="D110" s="183" t="s">
        <v>130</v>
      </c>
      <c r="E110" s="184">
        <v>11.6</v>
      </c>
      <c r="F110" s="185"/>
      <c r="G110" s="186">
        <f>ROUND(E110*F110,2)</f>
        <v>0</v>
      </c>
      <c r="H110" s="153"/>
      <c r="I110" s="154">
        <f>ROUND(E110*H110,2)</f>
        <v>0</v>
      </c>
      <c r="J110" s="153"/>
      <c r="K110" s="154">
        <f>ROUND(E110*J110,2)</f>
        <v>0</v>
      </c>
      <c r="L110" s="154">
        <v>21</v>
      </c>
      <c r="M110" s="154">
        <f>G110*(1+L110/100)</f>
        <v>0</v>
      </c>
      <c r="N110" s="142"/>
      <c r="O110" s="142"/>
      <c r="P110" s="143"/>
      <c r="Q110" s="142"/>
      <c r="R110" s="136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</row>
    <row r="111" spans="1:56" outlineLevel="1" x14ac:dyDescent="0.2">
      <c r="A111" s="180"/>
      <c r="B111" s="181"/>
      <c r="C111" s="187" t="s">
        <v>142</v>
      </c>
      <c r="D111" s="188"/>
      <c r="E111" s="189"/>
      <c r="F111" s="186"/>
      <c r="G111" s="186"/>
      <c r="H111" s="154"/>
      <c r="I111" s="154"/>
      <c r="J111" s="154"/>
      <c r="K111" s="154"/>
      <c r="L111" s="154"/>
      <c r="M111" s="154"/>
      <c r="N111" s="142"/>
      <c r="O111" s="142"/>
      <c r="P111" s="143"/>
      <c r="Q111" s="142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</row>
    <row r="112" spans="1:56" outlineLevel="1" x14ac:dyDescent="0.2">
      <c r="A112" s="180"/>
      <c r="B112" s="181"/>
      <c r="C112" s="187" t="s">
        <v>143</v>
      </c>
      <c r="D112" s="188"/>
      <c r="E112" s="189"/>
      <c r="F112" s="186"/>
      <c r="G112" s="186"/>
      <c r="H112" s="154"/>
      <c r="I112" s="154"/>
      <c r="J112" s="154"/>
      <c r="K112" s="154"/>
      <c r="L112" s="154"/>
      <c r="M112" s="154"/>
      <c r="N112" s="142"/>
      <c r="O112" s="142"/>
      <c r="P112" s="143"/>
      <c r="Q112" s="142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</row>
    <row r="113" spans="1:56" outlineLevel="1" x14ac:dyDescent="0.2">
      <c r="A113" s="180"/>
      <c r="B113" s="181"/>
      <c r="C113" s="187" t="s">
        <v>144</v>
      </c>
      <c r="D113" s="188"/>
      <c r="E113" s="189">
        <v>11.6</v>
      </c>
      <c r="F113" s="186"/>
      <c r="G113" s="186"/>
      <c r="H113" s="154"/>
      <c r="I113" s="154"/>
      <c r="J113" s="154"/>
      <c r="K113" s="154"/>
      <c r="L113" s="154"/>
      <c r="M113" s="154"/>
      <c r="N113" s="142"/>
      <c r="O113" s="142"/>
      <c r="P113" s="143"/>
      <c r="Q113" s="142"/>
      <c r="R113" s="136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</row>
    <row r="114" spans="1:56" ht="22.5" outlineLevel="1" x14ac:dyDescent="0.2">
      <c r="A114" s="180">
        <v>58</v>
      </c>
      <c r="B114" s="181" t="s">
        <v>145</v>
      </c>
      <c r="C114" s="182" t="s">
        <v>146</v>
      </c>
      <c r="D114" s="183" t="s">
        <v>130</v>
      </c>
      <c r="E114" s="184">
        <v>131</v>
      </c>
      <c r="F114" s="185"/>
      <c r="G114" s="186">
        <f>ROUND(E114*F114,2)</f>
        <v>0</v>
      </c>
      <c r="H114" s="153"/>
      <c r="I114" s="154">
        <f>ROUND(E114*H114,2)</f>
        <v>0</v>
      </c>
      <c r="J114" s="153"/>
      <c r="K114" s="154">
        <f>ROUND(E114*J114,2)</f>
        <v>0</v>
      </c>
      <c r="L114" s="154">
        <v>21</v>
      </c>
      <c r="M114" s="154">
        <f>G114*(1+L114/100)</f>
        <v>0</v>
      </c>
      <c r="N114" s="142"/>
      <c r="O114" s="142"/>
      <c r="P114" s="143"/>
      <c r="Q114" s="142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</row>
    <row r="115" spans="1:56" outlineLevel="1" x14ac:dyDescent="0.2">
      <c r="A115" s="180"/>
      <c r="B115" s="181"/>
      <c r="C115" s="187" t="s">
        <v>147</v>
      </c>
      <c r="D115" s="188"/>
      <c r="E115" s="189"/>
      <c r="F115" s="186"/>
      <c r="G115" s="186"/>
      <c r="H115" s="154"/>
      <c r="I115" s="154"/>
      <c r="J115" s="154"/>
      <c r="K115" s="154"/>
      <c r="L115" s="154"/>
      <c r="M115" s="154"/>
      <c r="N115" s="142"/>
      <c r="O115" s="142"/>
      <c r="P115" s="143"/>
      <c r="Q115" s="142"/>
      <c r="R115" s="136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/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</row>
    <row r="116" spans="1:56" outlineLevel="1" x14ac:dyDescent="0.2">
      <c r="A116" s="180"/>
      <c r="B116" s="181"/>
      <c r="C116" s="187" t="s">
        <v>148</v>
      </c>
      <c r="D116" s="188"/>
      <c r="E116" s="189">
        <v>131</v>
      </c>
      <c r="F116" s="186"/>
      <c r="G116" s="186"/>
      <c r="H116" s="154"/>
      <c r="I116" s="154"/>
      <c r="J116" s="154"/>
      <c r="K116" s="154"/>
      <c r="L116" s="154"/>
      <c r="M116" s="154"/>
      <c r="N116" s="142"/>
      <c r="O116" s="142"/>
      <c r="P116" s="143"/>
      <c r="Q116" s="142"/>
      <c r="R116" s="136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</row>
    <row r="117" spans="1:56" outlineLevel="1" x14ac:dyDescent="0.2">
      <c r="A117" s="180">
        <v>59</v>
      </c>
      <c r="B117" s="181" t="s">
        <v>149</v>
      </c>
      <c r="C117" s="182" t="s">
        <v>150</v>
      </c>
      <c r="D117" s="183" t="s">
        <v>130</v>
      </c>
      <c r="E117" s="184">
        <v>9</v>
      </c>
      <c r="F117" s="185"/>
      <c r="G117" s="186">
        <f>ROUND(E117*F117,2)</f>
        <v>0</v>
      </c>
      <c r="H117" s="153"/>
      <c r="I117" s="154">
        <f>ROUND(E117*H117,2)</f>
        <v>0</v>
      </c>
      <c r="J117" s="153"/>
      <c r="K117" s="154">
        <f>ROUND(E117*J117,2)</f>
        <v>0</v>
      </c>
      <c r="L117" s="154">
        <v>21</v>
      </c>
      <c r="M117" s="154">
        <f>G117*(1+L117/100)</f>
        <v>0</v>
      </c>
      <c r="N117" s="142"/>
      <c r="O117" s="142"/>
      <c r="P117" s="143"/>
      <c r="Q117" s="142"/>
      <c r="R117" s="136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</row>
    <row r="118" spans="1:56" outlineLevel="1" x14ac:dyDescent="0.2">
      <c r="A118" s="180"/>
      <c r="B118" s="181"/>
      <c r="C118" s="187" t="s">
        <v>151</v>
      </c>
      <c r="D118" s="188"/>
      <c r="E118" s="189"/>
      <c r="F118" s="186"/>
      <c r="G118" s="186"/>
      <c r="H118" s="154"/>
      <c r="I118" s="154"/>
      <c r="J118" s="154"/>
      <c r="K118" s="154"/>
      <c r="L118" s="154"/>
      <c r="M118" s="154"/>
      <c r="N118" s="142"/>
      <c r="O118" s="142"/>
      <c r="P118" s="143"/>
      <c r="Q118" s="142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</row>
    <row r="119" spans="1:56" outlineLevel="1" x14ac:dyDescent="0.2">
      <c r="A119" s="180"/>
      <c r="B119" s="181"/>
      <c r="C119" s="187" t="s">
        <v>152</v>
      </c>
      <c r="D119" s="188"/>
      <c r="E119" s="189">
        <v>9</v>
      </c>
      <c r="F119" s="186"/>
      <c r="G119" s="186"/>
      <c r="H119" s="154"/>
      <c r="I119" s="154"/>
      <c r="J119" s="154"/>
      <c r="K119" s="154"/>
      <c r="L119" s="154"/>
      <c r="M119" s="154"/>
      <c r="N119" s="142"/>
      <c r="O119" s="142"/>
      <c r="P119" s="143"/>
      <c r="Q119" s="142"/>
      <c r="R119" s="136"/>
      <c r="S119" s="136"/>
      <c r="T119" s="136"/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</row>
    <row r="120" spans="1:56" ht="22.5" outlineLevel="1" x14ac:dyDescent="0.2">
      <c r="A120" s="180">
        <v>60</v>
      </c>
      <c r="B120" s="181" t="s">
        <v>539</v>
      </c>
      <c r="C120" s="182" t="s">
        <v>540</v>
      </c>
      <c r="D120" s="183" t="s">
        <v>176</v>
      </c>
      <c r="E120" s="184">
        <v>140</v>
      </c>
      <c r="F120" s="185"/>
      <c r="G120" s="186">
        <f>ROUND(E120*F120,2)</f>
        <v>0</v>
      </c>
      <c r="H120" s="153"/>
      <c r="I120" s="154">
        <f>ROUND(E120*H120,2)</f>
        <v>0</v>
      </c>
      <c r="J120" s="153"/>
      <c r="K120" s="154">
        <f>ROUND(E120*J120,2)</f>
        <v>0</v>
      </c>
      <c r="L120" s="154">
        <v>21</v>
      </c>
      <c r="M120" s="154">
        <f>G120*(1+L120/100)</f>
        <v>0</v>
      </c>
      <c r="N120" s="142"/>
      <c r="O120" s="142"/>
      <c r="P120" s="143"/>
      <c r="Q120" s="142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</row>
    <row r="121" spans="1:56" outlineLevel="1" x14ac:dyDescent="0.2">
      <c r="A121" s="180"/>
      <c r="B121" s="181"/>
      <c r="C121" s="187" t="s">
        <v>541</v>
      </c>
      <c r="D121" s="188"/>
      <c r="E121" s="189">
        <v>140</v>
      </c>
      <c r="F121" s="186"/>
      <c r="G121" s="186"/>
      <c r="H121" s="154"/>
      <c r="I121" s="154"/>
      <c r="J121" s="154"/>
      <c r="K121" s="154"/>
      <c r="L121" s="154"/>
      <c r="M121" s="154"/>
      <c r="N121" s="142"/>
      <c r="O121" s="142"/>
      <c r="P121" s="143"/>
      <c r="Q121" s="142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</row>
    <row r="122" spans="1:56" outlineLevel="1" x14ac:dyDescent="0.2">
      <c r="A122" s="180">
        <v>61</v>
      </c>
      <c r="B122" s="181" t="s">
        <v>542</v>
      </c>
      <c r="C122" s="182" t="s">
        <v>543</v>
      </c>
      <c r="D122" s="183" t="s">
        <v>130</v>
      </c>
      <c r="E122" s="184">
        <v>60</v>
      </c>
      <c r="F122" s="185"/>
      <c r="G122" s="186">
        <f>ROUND(E122*F122,2)</f>
        <v>0</v>
      </c>
      <c r="H122" s="153"/>
      <c r="I122" s="154">
        <f>ROUND(E122*H122,2)</f>
        <v>0</v>
      </c>
      <c r="J122" s="153"/>
      <c r="K122" s="154">
        <f>ROUND(E122*J122,2)</f>
        <v>0</v>
      </c>
      <c r="L122" s="154">
        <v>21</v>
      </c>
      <c r="M122" s="154">
        <f>G122*(1+L122/100)</f>
        <v>0</v>
      </c>
      <c r="N122" s="142"/>
      <c r="O122" s="142"/>
      <c r="P122" s="143"/>
      <c r="Q122" s="142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</row>
    <row r="123" spans="1:56" outlineLevel="1" x14ac:dyDescent="0.2">
      <c r="A123" s="180"/>
      <c r="B123" s="181"/>
      <c r="C123" s="187" t="s">
        <v>544</v>
      </c>
      <c r="D123" s="188"/>
      <c r="E123" s="189">
        <v>60</v>
      </c>
      <c r="F123" s="186"/>
      <c r="G123" s="186"/>
      <c r="H123" s="154"/>
      <c r="I123" s="154"/>
      <c r="J123" s="154"/>
      <c r="K123" s="154"/>
      <c r="L123" s="154"/>
      <c r="M123" s="154"/>
      <c r="N123" s="142"/>
      <c r="O123" s="142"/>
      <c r="P123" s="143"/>
      <c r="Q123" s="142"/>
      <c r="R123" s="136"/>
      <c r="S123" s="136"/>
      <c r="T123" s="136"/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</row>
    <row r="124" spans="1:56" outlineLevel="1" x14ac:dyDescent="0.2">
      <c r="A124" s="180">
        <v>62</v>
      </c>
      <c r="B124" s="181" t="s">
        <v>545</v>
      </c>
      <c r="C124" s="182" t="s">
        <v>546</v>
      </c>
      <c r="D124" s="183" t="s">
        <v>130</v>
      </c>
      <c r="E124" s="184">
        <v>180.8</v>
      </c>
      <c r="F124" s="185"/>
      <c r="G124" s="186">
        <f>ROUND(E124*F124,2)</f>
        <v>0</v>
      </c>
      <c r="H124" s="153"/>
      <c r="I124" s="154">
        <f>ROUND(E124*H124,2)</f>
        <v>0</v>
      </c>
      <c r="J124" s="153"/>
      <c r="K124" s="154">
        <f>ROUND(E124*J124,2)</f>
        <v>0</v>
      </c>
      <c r="L124" s="154">
        <v>21</v>
      </c>
      <c r="M124" s="154">
        <f>G124*(1+L124/100)</f>
        <v>0</v>
      </c>
      <c r="N124" s="142"/>
      <c r="O124" s="142"/>
      <c r="P124" s="143"/>
      <c r="Q124" s="142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</row>
    <row r="125" spans="1:56" outlineLevel="1" x14ac:dyDescent="0.2">
      <c r="A125" s="180"/>
      <c r="B125" s="181"/>
      <c r="C125" s="187" t="s">
        <v>456</v>
      </c>
      <c r="D125" s="188"/>
      <c r="E125" s="189">
        <v>120</v>
      </c>
      <c r="F125" s="186"/>
      <c r="G125" s="186"/>
      <c r="H125" s="154"/>
      <c r="I125" s="154"/>
      <c r="J125" s="154"/>
      <c r="K125" s="154"/>
      <c r="L125" s="154"/>
      <c r="M125" s="154"/>
      <c r="N125" s="142"/>
      <c r="O125" s="142"/>
      <c r="P125" s="143"/>
      <c r="Q125" s="142"/>
      <c r="R125" s="136"/>
      <c r="S125" s="136"/>
      <c r="T125" s="136"/>
      <c r="U125" s="136"/>
      <c r="V125" s="136"/>
      <c r="W125" s="136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</row>
    <row r="126" spans="1:56" outlineLevel="1" x14ac:dyDescent="0.2">
      <c r="A126" s="180"/>
      <c r="B126" s="181"/>
      <c r="C126" s="187" t="s">
        <v>457</v>
      </c>
      <c r="D126" s="188"/>
      <c r="E126" s="189">
        <v>25.2</v>
      </c>
      <c r="F126" s="186"/>
      <c r="G126" s="186"/>
      <c r="H126" s="154"/>
      <c r="I126" s="154"/>
      <c r="J126" s="154"/>
      <c r="K126" s="154"/>
      <c r="L126" s="154"/>
      <c r="M126" s="154"/>
      <c r="N126" s="142"/>
      <c r="O126" s="142"/>
      <c r="P126" s="143"/>
      <c r="Q126" s="142"/>
      <c r="R126" s="136"/>
      <c r="S126" s="136"/>
      <c r="T126" s="136"/>
      <c r="U126" s="136"/>
      <c r="V126" s="136"/>
      <c r="W126" s="136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</row>
    <row r="127" spans="1:56" ht="22.5" outlineLevel="1" x14ac:dyDescent="0.2">
      <c r="A127" s="180"/>
      <c r="B127" s="181"/>
      <c r="C127" s="187" t="s">
        <v>458</v>
      </c>
      <c r="D127" s="188"/>
      <c r="E127" s="189">
        <v>18.8</v>
      </c>
      <c r="F127" s="186"/>
      <c r="G127" s="186"/>
      <c r="H127" s="154"/>
      <c r="I127" s="154"/>
      <c r="J127" s="154"/>
      <c r="K127" s="154"/>
      <c r="L127" s="154"/>
      <c r="M127" s="154"/>
      <c r="N127" s="142"/>
      <c r="O127" s="142"/>
      <c r="P127" s="143"/>
      <c r="Q127" s="142"/>
      <c r="R127" s="136"/>
      <c r="S127" s="136"/>
      <c r="T127" s="136"/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</row>
    <row r="128" spans="1:56" outlineLevel="1" x14ac:dyDescent="0.2">
      <c r="A128" s="180"/>
      <c r="B128" s="181"/>
      <c r="C128" s="187" t="s">
        <v>459</v>
      </c>
      <c r="D128" s="188"/>
      <c r="E128" s="189">
        <v>16.8</v>
      </c>
      <c r="F128" s="186"/>
      <c r="G128" s="186"/>
      <c r="H128" s="154"/>
      <c r="I128" s="154"/>
      <c r="J128" s="154"/>
      <c r="K128" s="154"/>
      <c r="L128" s="154"/>
      <c r="M128" s="154"/>
      <c r="N128" s="142"/>
      <c r="O128" s="142"/>
      <c r="P128" s="143"/>
      <c r="Q128" s="142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</row>
    <row r="129" spans="1:56" ht="22.5" outlineLevel="1" x14ac:dyDescent="0.2">
      <c r="A129" s="180">
        <v>63</v>
      </c>
      <c r="B129" s="181" t="s">
        <v>547</v>
      </c>
      <c r="C129" s="182" t="s">
        <v>548</v>
      </c>
      <c r="D129" s="183" t="s">
        <v>451</v>
      </c>
      <c r="E129" s="184">
        <v>1</v>
      </c>
      <c r="F129" s="185"/>
      <c r="G129" s="186">
        <f t="shared" ref="G129:G138" si="14">ROUND(E129*F129,2)</f>
        <v>0</v>
      </c>
      <c r="H129" s="153"/>
      <c r="I129" s="154">
        <f t="shared" ref="I129:I138" si="15">ROUND(E129*H129,2)</f>
        <v>0</v>
      </c>
      <c r="J129" s="153"/>
      <c r="K129" s="154">
        <f t="shared" ref="K129:K138" si="16">ROUND(E129*J129,2)</f>
        <v>0</v>
      </c>
      <c r="L129" s="154">
        <v>21</v>
      </c>
      <c r="M129" s="154">
        <f t="shared" ref="M129:M138" si="17">G129*(1+L129/100)</f>
        <v>0</v>
      </c>
      <c r="N129" s="142"/>
      <c r="O129" s="142"/>
      <c r="P129" s="143"/>
      <c r="Q129" s="142"/>
      <c r="R129" s="136"/>
      <c r="S129" s="136"/>
      <c r="T129" s="136"/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</row>
    <row r="130" spans="1:56" outlineLevel="1" x14ac:dyDescent="0.2">
      <c r="A130" s="180">
        <v>64</v>
      </c>
      <c r="B130" s="181" t="s">
        <v>549</v>
      </c>
      <c r="C130" s="182" t="s">
        <v>550</v>
      </c>
      <c r="D130" s="183" t="s">
        <v>551</v>
      </c>
      <c r="E130" s="184">
        <v>10</v>
      </c>
      <c r="F130" s="185"/>
      <c r="G130" s="186">
        <f t="shared" si="14"/>
        <v>0</v>
      </c>
      <c r="H130" s="153"/>
      <c r="I130" s="154">
        <f t="shared" si="15"/>
        <v>0</v>
      </c>
      <c r="J130" s="153"/>
      <c r="K130" s="154">
        <f t="shared" si="16"/>
        <v>0</v>
      </c>
      <c r="L130" s="154">
        <v>21</v>
      </c>
      <c r="M130" s="154">
        <f t="shared" si="17"/>
        <v>0</v>
      </c>
      <c r="N130" s="142"/>
      <c r="O130" s="142"/>
      <c r="P130" s="143"/>
      <c r="Q130" s="142"/>
      <c r="R130" s="136"/>
      <c r="S130" s="136"/>
      <c r="T130" s="136"/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</row>
    <row r="131" spans="1:56" outlineLevel="1" x14ac:dyDescent="0.2">
      <c r="A131" s="180">
        <v>65</v>
      </c>
      <c r="B131" s="181" t="s">
        <v>552</v>
      </c>
      <c r="C131" s="182" t="s">
        <v>553</v>
      </c>
      <c r="D131" s="183" t="s">
        <v>166</v>
      </c>
      <c r="E131" s="184">
        <v>19.87</v>
      </c>
      <c r="F131" s="185"/>
      <c r="G131" s="186">
        <f t="shared" si="14"/>
        <v>0</v>
      </c>
      <c r="H131" s="153"/>
      <c r="I131" s="154">
        <f t="shared" si="15"/>
        <v>0</v>
      </c>
      <c r="J131" s="153"/>
      <c r="K131" s="154">
        <f t="shared" si="16"/>
        <v>0</v>
      </c>
      <c r="L131" s="154">
        <v>21</v>
      </c>
      <c r="M131" s="154">
        <f t="shared" si="17"/>
        <v>0</v>
      </c>
      <c r="N131" s="142"/>
      <c r="O131" s="142"/>
      <c r="P131" s="143"/>
      <c r="Q131" s="142"/>
      <c r="R131" s="136"/>
      <c r="S131" s="136"/>
      <c r="T131" s="136"/>
      <c r="U131" s="136"/>
      <c r="V131" s="136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</row>
    <row r="132" spans="1:56" outlineLevel="1" x14ac:dyDescent="0.2">
      <c r="A132" s="180">
        <v>66</v>
      </c>
      <c r="B132" s="181" t="s">
        <v>554</v>
      </c>
      <c r="C132" s="182" t="s">
        <v>555</v>
      </c>
      <c r="D132" s="183" t="s">
        <v>166</v>
      </c>
      <c r="E132" s="184">
        <v>79.47</v>
      </c>
      <c r="F132" s="185"/>
      <c r="G132" s="186">
        <f t="shared" si="14"/>
        <v>0</v>
      </c>
      <c r="H132" s="153"/>
      <c r="I132" s="154">
        <f t="shared" si="15"/>
        <v>0</v>
      </c>
      <c r="J132" s="153"/>
      <c r="K132" s="154">
        <f t="shared" si="16"/>
        <v>0</v>
      </c>
      <c r="L132" s="154">
        <v>21</v>
      </c>
      <c r="M132" s="154">
        <f t="shared" si="17"/>
        <v>0</v>
      </c>
      <c r="N132" s="142"/>
      <c r="O132" s="142"/>
      <c r="P132" s="143"/>
      <c r="Q132" s="142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</row>
    <row r="133" spans="1:56" outlineLevel="1" x14ac:dyDescent="0.2">
      <c r="A133" s="180">
        <v>67</v>
      </c>
      <c r="B133" s="181" t="s">
        <v>556</v>
      </c>
      <c r="C133" s="182" t="s">
        <v>557</v>
      </c>
      <c r="D133" s="183" t="s">
        <v>166</v>
      </c>
      <c r="E133" s="184">
        <v>19.87</v>
      </c>
      <c r="F133" s="185"/>
      <c r="G133" s="186">
        <f t="shared" si="14"/>
        <v>0</v>
      </c>
      <c r="H133" s="153"/>
      <c r="I133" s="154">
        <f t="shared" si="15"/>
        <v>0</v>
      </c>
      <c r="J133" s="153"/>
      <c r="K133" s="154">
        <f t="shared" si="16"/>
        <v>0</v>
      </c>
      <c r="L133" s="154">
        <v>21</v>
      </c>
      <c r="M133" s="154">
        <f t="shared" si="17"/>
        <v>0</v>
      </c>
      <c r="N133" s="142"/>
      <c r="O133" s="142"/>
      <c r="P133" s="143"/>
      <c r="Q133" s="142"/>
      <c r="R133" s="136"/>
      <c r="S133" s="136"/>
      <c r="T133" s="136"/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</row>
    <row r="134" spans="1:56" ht="22.5" outlineLevel="1" x14ac:dyDescent="0.2">
      <c r="A134" s="180">
        <v>68</v>
      </c>
      <c r="B134" s="181" t="s">
        <v>558</v>
      </c>
      <c r="C134" s="182" t="s">
        <v>559</v>
      </c>
      <c r="D134" s="183" t="s">
        <v>166</v>
      </c>
      <c r="E134" s="184">
        <v>917.33528999999999</v>
      </c>
      <c r="F134" s="185"/>
      <c r="G134" s="186">
        <f t="shared" si="14"/>
        <v>0</v>
      </c>
      <c r="H134" s="153"/>
      <c r="I134" s="154">
        <f t="shared" si="15"/>
        <v>0</v>
      </c>
      <c r="J134" s="153"/>
      <c r="K134" s="154">
        <f t="shared" si="16"/>
        <v>0</v>
      </c>
      <c r="L134" s="154">
        <v>21</v>
      </c>
      <c r="M134" s="154">
        <f t="shared" si="17"/>
        <v>0</v>
      </c>
      <c r="N134" s="142"/>
      <c r="O134" s="142"/>
      <c r="P134" s="143"/>
      <c r="Q134" s="142"/>
      <c r="R134" s="136"/>
      <c r="S134" s="136"/>
      <c r="T134" s="136"/>
      <c r="U134" s="136"/>
      <c r="V134" s="136"/>
      <c r="W134" s="136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</row>
    <row r="135" spans="1:56" outlineLevel="1" x14ac:dyDescent="0.2">
      <c r="A135" s="180">
        <v>69</v>
      </c>
      <c r="B135" s="181" t="s">
        <v>560</v>
      </c>
      <c r="C135" s="182" t="s">
        <v>561</v>
      </c>
      <c r="D135" s="183" t="s">
        <v>166</v>
      </c>
      <c r="E135" s="184">
        <v>19.87</v>
      </c>
      <c r="F135" s="185"/>
      <c r="G135" s="186">
        <f t="shared" si="14"/>
        <v>0</v>
      </c>
      <c r="H135" s="153"/>
      <c r="I135" s="154">
        <f t="shared" si="15"/>
        <v>0</v>
      </c>
      <c r="J135" s="153"/>
      <c r="K135" s="154">
        <f t="shared" si="16"/>
        <v>0</v>
      </c>
      <c r="L135" s="154">
        <v>21</v>
      </c>
      <c r="M135" s="154">
        <f t="shared" si="17"/>
        <v>0</v>
      </c>
      <c r="N135" s="142"/>
      <c r="O135" s="142"/>
      <c r="P135" s="143"/>
      <c r="Q135" s="142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</row>
    <row r="136" spans="1:56" outlineLevel="1" x14ac:dyDescent="0.2">
      <c r="A136" s="180">
        <v>70</v>
      </c>
      <c r="B136" s="181" t="s">
        <v>562</v>
      </c>
      <c r="C136" s="182" t="s">
        <v>563</v>
      </c>
      <c r="D136" s="183" t="s">
        <v>166</v>
      </c>
      <c r="E136" s="184">
        <v>39.74</v>
      </c>
      <c r="F136" s="185"/>
      <c r="G136" s="186">
        <f t="shared" si="14"/>
        <v>0</v>
      </c>
      <c r="H136" s="153"/>
      <c r="I136" s="154">
        <f t="shared" si="15"/>
        <v>0</v>
      </c>
      <c r="J136" s="153"/>
      <c r="K136" s="154">
        <f t="shared" si="16"/>
        <v>0</v>
      </c>
      <c r="L136" s="154">
        <v>21</v>
      </c>
      <c r="M136" s="154">
        <f t="shared" si="17"/>
        <v>0</v>
      </c>
      <c r="N136" s="142"/>
      <c r="O136" s="142"/>
      <c r="P136" s="143"/>
      <c r="Q136" s="142"/>
      <c r="R136" s="136"/>
      <c r="S136" s="136"/>
      <c r="T136" s="136"/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</row>
    <row r="137" spans="1:56" outlineLevel="1" x14ac:dyDescent="0.2">
      <c r="A137" s="180">
        <v>71</v>
      </c>
      <c r="B137" s="181" t="s">
        <v>564</v>
      </c>
      <c r="C137" s="182" t="s">
        <v>565</v>
      </c>
      <c r="D137" s="183" t="s">
        <v>166</v>
      </c>
      <c r="E137" s="184">
        <v>19.87</v>
      </c>
      <c r="F137" s="185"/>
      <c r="G137" s="186">
        <f t="shared" si="14"/>
        <v>0</v>
      </c>
      <c r="H137" s="153"/>
      <c r="I137" s="154">
        <f t="shared" si="15"/>
        <v>0</v>
      </c>
      <c r="J137" s="153"/>
      <c r="K137" s="154">
        <f t="shared" si="16"/>
        <v>0</v>
      </c>
      <c r="L137" s="154">
        <v>21</v>
      </c>
      <c r="M137" s="154">
        <f t="shared" si="17"/>
        <v>0</v>
      </c>
      <c r="N137" s="142"/>
      <c r="O137" s="142"/>
      <c r="P137" s="143"/>
      <c r="Q137" s="142"/>
      <c r="R137" s="136"/>
      <c r="S137" s="136"/>
      <c r="T137" s="136"/>
      <c r="U137" s="136"/>
      <c r="V137" s="136"/>
      <c r="W137" s="136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</row>
    <row r="138" spans="1:56" outlineLevel="1" x14ac:dyDescent="0.2">
      <c r="A138" s="180">
        <v>72</v>
      </c>
      <c r="B138" s="181" t="s">
        <v>566</v>
      </c>
      <c r="C138" s="182" t="s">
        <v>567</v>
      </c>
      <c r="D138" s="183" t="s">
        <v>166</v>
      </c>
      <c r="E138" s="184">
        <v>19.87</v>
      </c>
      <c r="F138" s="185"/>
      <c r="G138" s="186">
        <f t="shared" si="14"/>
        <v>0</v>
      </c>
      <c r="H138" s="153"/>
      <c r="I138" s="154">
        <f t="shared" si="15"/>
        <v>0</v>
      </c>
      <c r="J138" s="153"/>
      <c r="K138" s="154">
        <f t="shared" si="16"/>
        <v>0</v>
      </c>
      <c r="L138" s="154">
        <v>21</v>
      </c>
      <c r="M138" s="154">
        <f t="shared" si="17"/>
        <v>0</v>
      </c>
      <c r="N138" s="142"/>
      <c r="O138" s="142"/>
      <c r="P138" s="143"/>
      <c r="Q138" s="142"/>
      <c r="R138" s="136"/>
      <c r="S138" s="136"/>
      <c r="T138" s="136"/>
      <c r="U138" s="136"/>
      <c r="V138" s="136"/>
      <c r="W138" s="136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</row>
    <row r="139" spans="1:56" outlineLevel="1" x14ac:dyDescent="0.2">
      <c r="A139" s="180"/>
      <c r="B139" s="181"/>
      <c r="C139" s="241" t="s">
        <v>978</v>
      </c>
      <c r="D139" s="183"/>
      <c r="E139" s="184"/>
      <c r="F139" s="185"/>
      <c r="G139" s="195">
        <f>SUM(G70:G138)</f>
        <v>0</v>
      </c>
      <c r="H139" s="153"/>
      <c r="I139" s="154"/>
      <c r="J139" s="153"/>
      <c r="K139" s="154"/>
      <c r="L139" s="154"/>
      <c r="M139" s="154"/>
      <c r="N139" s="142"/>
      <c r="O139" s="142"/>
      <c r="P139" s="143"/>
      <c r="Q139" s="142"/>
      <c r="R139" s="136"/>
      <c r="S139" s="136"/>
      <c r="T139" s="136"/>
      <c r="U139" s="136"/>
      <c r="V139" s="136"/>
      <c r="W139" s="136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</row>
    <row r="140" spans="1:56" outlineLevel="1" x14ac:dyDescent="0.2">
      <c r="A140" s="193" t="s">
        <v>126</v>
      </c>
      <c r="B140" s="175" t="s">
        <v>67</v>
      </c>
      <c r="C140" s="176" t="s">
        <v>68</v>
      </c>
      <c r="D140" s="177"/>
      <c r="E140" s="178"/>
      <c r="F140" s="179"/>
      <c r="G140" s="179"/>
      <c r="H140" s="170"/>
      <c r="I140" s="170">
        <f>SUM(I141:I141)</f>
        <v>0</v>
      </c>
      <c r="J140" s="170"/>
      <c r="K140" s="170">
        <f>SUM(K141:K141)</f>
        <v>0</v>
      </c>
      <c r="L140" s="170"/>
      <c r="M140" s="170">
        <f>SUM(M141:M141)</f>
        <v>0</v>
      </c>
      <c r="N140" s="142"/>
      <c r="O140" s="142"/>
      <c r="P140" s="143"/>
      <c r="Q140" s="142"/>
      <c r="R140" s="136"/>
      <c r="S140" s="136"/>
      <c r="T140" s="136"/>
      <c r="U140" s="136"/>
      <c r="V140" s="136"/>
      <c r="W140" s="136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/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</row>
    <row r="141" spans="1:56" outlineLevel="1" x14ac:dyDescent="0.2">
      <c r="A141" s="180">
        <v>73</v>
      </c>
      <c r="B141" s="181" t="s">
        <v>568</v>
      </c>
      <c r="C141" s="182" t="s">
        <v>569</v>
      </c>
      <c r="D141" s="183" t="s">
        <v>166</v>
      </c>
      <c r="E141" s="184">
        <v>97.86</v>
      </c>
      <c r="F141" s="185"/>
      <c r="G141" s="186">
        <f>ROUND(E141*F141,2)</f>
        <v>0</v>
      </c>
      <c r="H141" s="153"/>
      <c r="I141" s="154">
        <f>ROUND(E141*H141,2)</f>
        <v>0</v>
      </c>
      <c r="J141" s="153"/>
      <c r="K141" s="154">
        <f>ROUND(E141*J141,2)</f>
        <v>0</v>
      </c>
      <c r="L141" s="154">
        <v>21</v>
      </c>
      <c r="M141" s="154">
        <f>G141*(1+L141/100)</f>
        <v>0</v>
      </c>
      <c r="N141" s="142"/>
      <c r="O141" s="142"/>
      <c r="P141" s="143"/>
      <c r="Q141" s="142"/>
      <c r="R141" s="136"/>
      <c r="S141" s="240"/>
      <c r="T141" s="240"/>
      <c r="U141" s="240"/>
      <c r="V141" s="136"/>
      <c r="W141" s="136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</row>
    <row r="142" spans="1:56" outlineLevel="1" x14ac:dyDescent="0.2">
      <c r="A142" s="180"/>
      <c r="B142" s="181"/>
      <c r="C142" s="241" t="s">
        <v>977</v>
      </c>
      <c r="D142" s="183"/>
      <c r="E142" s="184"/>
      <c r="F142" s="185"/>
      <c r="G142" s="195">
        <f>SUM(G141)</f>
        <v>0</v>
      </c>
      <c r="H142" s="153"/>
      <c r="I142" s="154"/>
      <c r="J142" s="153"/>
      <c r="K142" s="154"/>
      <c r="L142" s="154"/>
      <c r="M142" s="154"/>
      <c r="N142" s="142"/>
      <c r="O142" s="142"/>
      <c r="P142" s="143"/>
      <c r="Q142" s="142"/>
      <c r="R142" s="136"/>
      <c r="S142" s="136"/>
      <c r="T142" s="240"/>
      <c r="U142" s="136"/>
      <c r="V142" s="136"/>
      <c r="W142" s="136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/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</row>
    <row r="143" spans="1:56" outlineLevel="1" x14ac:dyDescent="0.2">
      <c r="A143" s="193" t="s">
        <v>126</v>
      </c>
      <c r="B143" s="175" t="s">
        <v>69</v>
      </c>
      <c r="C143" s="176" t="s">
        <v>70</v>
      </c>
      <c r="D143" s="177"/>
      <c r="E143" s="178"/>
      <c r="F143" s="179"/>
      <c r="G143" s="179"/>
      <c r="H143" s="166"/>
      <c r="I143" s="166">
        <f>SUM(I144:I151)</f>
        <v>0</v>
      </c>
      <c r="J143" s="166"/>
      <c r="K143" s="166">
        <f>SUM(K144:K151)</f>
        <v>0</v>
      </c>
      <c r="L143" s="166"/>
      <c r="M143" s="166">
        <f>SUM(M144:M151)</f>
        <v>0</v>
      </c>
      <c r="N143" s="142"/>
      <c r="O143" s="142"/>
      <c r="P143" s="143"/>
      <c r="Q143" s="142"/>
      <c r="R143" s="136"/>
      <c r="S143" s="136"/>
      <c r="T143" s="136"/>
      <c r="U143" s="136"/>
      <c r="V143" s="136"/>
      <c r="W143" s="136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/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</row>
    <row r="144" spans="1:56" ht="56.25" outlineLevel="1" x14ac:dyDescent="0.2">
      <c r="A144" s="180">
        <v>74</v>
      </c>
      <c r="B144" s="181" t="s">
        <v>167</v>
      </c>
      <c r="C144" s="182" t="s">
        <v>168</v>
      </c>
      <c r="D144" s="183" t="s">
        <v>130</v>
      </c>
      <c r="E144" s="184">
        <v>44</v>
      </c>
      <c r="F144" s="185"/>
      <c r="G144" s="186">
        <f>ROUND(E144*F144,2)</f>
        <v>0</v>
      </c>
      <c r="H144" s="141"/>
      <c r="I144" s="142">
        <f>ROUND(E144*H144,2)</f>
        <v>0</v>
      </c>
      <c r="J144" s="141"/>
      <c r="K144" s="142">
        <f>ROUND(E144*J144,2)</f>
        <v>0</v>
      </c>
      <c r="L144" s="142">
        <v>21</v>
      </c>
      <c r="M144" s="142">
        <f>G144*(1+L144/100)</f>
        <v>0</v>
      </c>
      <c r="N144" s="142"/>
      <c r="O144" s="142"/>
      <c r="P144" s="143"/>
      <c r="Q144" s="142"/>
      <c r="R144" s="136"/>
      <c r="S144" s="136"/>
      <c r="T144" s="136"/>
      <c r="U144" s="136"/>
      <c r="V144" s="136"/>
      <c r="W144" s="136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</row>
    <row r="145" spans="1:56" outlineLevel="1" x14ac:dyDescent="0.2">
      <c r="A145" s="180"/>
      <c r="B145" s="181"/>
      <c r="C145" s="187" t="s">
        <v>170</v>
      </c>
      <c r="D145" s="188"/>
      <c r="E145" s="189"/>
      <c r="F145" s="186"/>
      <c r="G145" s="186"/>
      <c r="H145" s="142"/>
      <c r="I145" s="142"/>
      <c r="J145" s="142"/>
      <c r="K145" s="142"/>
      <c r="L145" s="142"/>
      <c r="M145" s="142"/>
      <c r="N145" s="142"/>
      <c r="O145" s="142"/>
      <c r="P145" s="143"/>
      <c r="Q145" s="142"/>
      <c r="R145" s="136"/>
      <c r="S145" s="136"/>
      <c r="T145" s="136"/>
      <c r="U145" s="136"/>
      <c r="V145" s="136"/>
      <c r="W145" s="136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</row>
    <row r="146" spans="1:56" outlineLevel="1" x14ac:dyDescent="0.2">
      <c r="A146" s="180"/>
      <c r="B146" s="181"/>
      <c r="C146" s="187" t="s">
        <v>171</v>
      </c>
      <c r="D146" s="188"/>
      <c r="E146" s="189">
        <v>44</v>
      </c>
      <c r="F146" s="186"/>
      <c r="G146" s="186"/>
      <c r="H146" s="142"/>
      <c r="I146" s="142"/>
      <c r="J146" s="142"/>
      <c r="K146" s="142"/>
      <c r="L146" s="142"/>
      <c r="M146" s="142"/>
      <c r="N146" s="142"/>
      <c r="O146" s="142"/>
      <c r="P146" s="143"/>
      <c r="Q146" s="142"/>
      <c r="R146" s="136"/>
      <c r="S146" s="136"/>
      <c r="T146" s="136"/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</row>
    <row r="147" spans="1:56" ht="22.5" outlineLevel="1" x14ac:dyDescent="0.2">
      <c r="A147" s="180">
        <v>75</v>
      </c>
      <c r="B147" s="181" t="s">
        <v>570</v>
      </c>
      <c r="C147" s="182" t="s">
        <v>571</v>
      </c>
      <c r="D147" s="183" t="s">
        <v>130</v>
      </c>
      <c r="E147" s="184">
        <v>93.2</v>
      </c>
      <c r="F147" s="185"/>
      <c r="G147" s="186">
        <f>ROUND(E147*F147,2)</f>
        <v>0</v>
      </c>
      <c r="H147" s="141"/>
      <c r="I147" s="142">
        <f>ROUND(E147*H147,2)</f>
        <v>0</v>
      </c>
      <c r="J147" s="141"/>
      <c r="K147" s="142">
        <f>ROUND(E147*J147,2)</f>
        <v>0</v>
      </c>
      <c r="L147" s="142">
        <v>21</v>
      </c>
      <c r="M147" s="142">
        <f>G147*(1+L147/100)</f>
        <v>0</v>
      </c>
      <c r="N147" s="142"/>
      <c r="O147" s="142"/>
      <c r="P147" s="143"/>
      <c r="Q147" s="142"/>
      <c r="R147" s="136"/>
      <c r="S147" s="136"/>
      <c r="T147" s="136"/>
      <c r="U147" s="136"/>
      <c r="V147" s="136"/>
      <c r="W147" s="136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</row>
    <row r="148" spans="1:56" outlineLevel="1" x14ac:dyDescent="0.2">
      <c r="A148" s="180"/>
      <c r="B148" s="181"/>
      <c r="C148" s="187" t="s">
        <v>572</v>
      </c>
      <c r="D148" s="188"/>
      <c r="E148" s="189">
        <v>42.3</v>
      </c>
      <c r="F148" s="186"/>
      <c r="G148" s="186"/>
      <c r="H148" s="142"/>
      <c r="I148" s="142"/>
      <c r="J148" s="142"/>
      <c r="K148" s="142"/>
      <c r="L148" s="142"/>
      <c r="M148" s="142"/>
      <c r="N148" s="142"/>
      <c r="O148" s="142"/>
      <c r="P148" s="143"/>
      <c r="Q148" s="142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</row>
    <row r="149" spans="1:56" outlineLevel="1" x14ac:dyDescent="0.2">
      <c r="A149" s="180"/>
      <c r="B149" s="181"/>
      <c r="C149" s="187" t="s">
        <v>573</v>
      </c>
      <c r="D149" s="188"/>
      <c r="E149" s="189">
        <v>46.35</v>
      </c>
      <c r="F149" s="186"/>
      <c r="G149" s="186"/>
      <c r="H149" s="142"/>
      <c r="I149" s="142"/>
      <c r="J149" s="142"/>
      <c r="K149" s="142"/>
      <c r="L149" s="142"/>
      <c r="M149" s="142"/>
      <c r="N149" s="142"/>
      <c r="O149" s="142"/>
      <c r="P149" s="143"/>
      <c r="Q149" s="142"/>
      <c r="R149" s="136"/>
      <c r="S149" s="136"/>
      <c r="T149" s="136"/>
      <c r="U149" s="136"/>
      <c r="V149" s="136"/>
      <c r="W149" s="136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</row>
    <row r="150" spans="1:56" outlineLevel="1" x14ac:dyDescent="0.2">
      <c r="A150" s="180"/>
      <c r="B150" s="181"/>
      <c r="C150" s="187" t="s">
        <v>574</v>
      </c>
      <c r="D150" s="188"/>
      <c r="E150" s="189">
        <v>4.55</v>
      </c>
      <c r="F150" s="186"/>
      <c r="G150" s="186"/>
      <c r="H150" s="142"/>
      <c r="I150" s="142"/>
      <c r="J150" s="142"/>
      <c r="K150" s="142"/>
      <c r="L150" s="142"/>
      <c r="M150" s="142"/>
      <c r="N150" s="142"/>
      <c r="O150" s="142"/>
      <c r="P150" s="143"/>
      <c r="Q150" s="142"/>
      <c r="R150" s="136"/>
      <c r="S150" s="136"/>
      <c r="T150" s="136"/>
      <c r="U150" s="136"/>
      <c r="V150" s="136"/>
      <c r="W150" s="136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/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</row>
    <row r="151" spans="1:56" ht="22.5" outlineLevel="1" x14ac:dyDescent="0.2">
      <c r="A151" s="180">
        <v>76</v>
      </c>
      <c r="B151" s="181" t="s">
        <v>172</v>
      </c>
      <c r="C151" s="182" t="s">
        <v>173</v>
      </c>
      <c r="D151" s="183" t="s">
        <v>0</v>
      </c>
      <c r="E151" s="184">
        <v>3.42</v>
      </c>
      <c r="F151" s="185"/>
      <c r="G151" s="186">
        <f>ROUND(E151*F151,2)</f>
        <v>0</v>
      </c>
      <c r="H151" s="141"/>
      <c r="I151" s="142">
        <f>ROUND(E151*H151,2)</f>
        <v>0</v>
      </c>
      <c r="J151" s="141"/>
      <c r="K151" s="142">
        <f>ROUND(E151*J151,2)</f>
        <v>0</v>
      </c>
      <c r="L151" s="142">
        <v>21</v>
      </c>
      <c r="M151" s="142">
        <f>G151*(1+L151/100)</f>
        <v>0</v>
      </c>
      <c r="N151" s="142"/>
      <c r="O151" s="142"/>
      <c r="P151" s="143"/>
      <c r="Q151" s="142"/>
      <c r="R151" s="136"/>
      <c r="S151" s="136"/>
      <c r="T151" s="136"/>
      <c r="U151" s="136"/>
      <c r="V151" s="136"/>
      <c r="W151" s="136"/>
      <c r="X151" s="136"/>
      <c r="Y151" s="136"/>
      <c r="Z151" s="136"/>
      <c r="AA151" s="136"/>
      <c r="AB151" s="136"/>
      <c r="AC151" s="136"/>
      <c r="AD151" s="136"/>
      <c r="AE151" s="136"/>
      <c r="AF151" s="136"/>
      <c r="AG151" s="136"/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</row>
    <row r="152" spans="1:56" outlineLevel="1" x14ac:dyDescent="0.2">
      <c r="A152" s="180"/>
      <c r="B152" s="181"/>
      <c r="C152" s="241" t="s">
        <v>979</v>
      </c>
      <c r="D152" s="183"/>
      <c r="E152" s="184"/>
      <c r="F152" s="185"/>
      <c r="G152" s="195">
        <f>SUM(G144:G151)</f>
        <v>0</v>
      </c>
      <c r="H152" s="141"/>
      <c r="I152" s="142"/>
      <c r="J152" s="141"/>
      <c r="K152" s="142"/>
      <c r="L152" s="142"/>
      <c r="M152" s="142"/>
      <c r="N152" s="142"/>
      <c r="O152" s="142"/>
      <c r="P152" s="143"/>
      <c r="Q152" s="142"/>
      <c r="R152" s="136"/>
      <c r="S152" s="136"/>
      <c r="T152" s="136"/>
      <c r="U152" s="136"/>
      <c r="V152" s="136"/>
      <c r="W152" s="136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/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</row>
    <row r="153" spans="1:56" outlineLevel="1" x14ac:dyDescent="0.2">
      <c r="A153" s="193" t="s">
        <v>126</v>
      </c>
      <c r="B153" s="175" t="s">
        <v>71</v>
      </c>
      <c r="C153" s="176" t="s">
        <v>72</v>
      </c>
      <c r="D153" s="177"/>
      <c r="E153" s="178"/>
      <c r="F153" s="179"/>
      <c r="G153" s="179"/>
      <c r="H153" s="166"/>
      <c r="I153" s="166">
        <f>SUM(I154:I178)</f>
        <v>0</v>
      </c>
      <c r="J153" s="166"/>
      <c r="K153" s="166">
        <f>SUM(K154:K178)</f>
        <v>0</v>
      </c>
      <c r="L153" s="166"/>
      <c r="M153" s="166">
        <f>SUM(M154:M178)</f>
        <v>0</v>
      </c>
      <c r="N153" s="142"/>
      <c r="O153" s="142"/>
      <c r="P153" s="143"/>
      <c r="Q153" s="142"/>
      <c r="R153" s="136"/>
      <c r="S153" s="136"/>
      <c r="T153" s="136"/>
      <c r="U153" s="136"/>
      <c r="V153" s="136"/>
      <c r="W153" s="136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/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</row>
    <row r="154" spans="1:56" ht="22.5" outlineLevel="1" x14ac:dyDescent="0.2">
      <c r="A154" s="180">
        <v>77</v>
      </c>
      <c r="B154" s="181" t="s">
        <v>575</v>
      </c>
      <c r="C154" s="182" t="s">
        <v>576</v>
      </c>
      <c r="D154" s="183" t="s">
        <v>130</v>
      </c>
      <c r="E154" s="184">
        <v>270</v>
      </c>
      <c r="F154" s="185"/>
      <c r="G154" s="186">
        <f>ROUND(E154*F154,2)</f>
        <v>0</v>
      </c>
      <c r="H154" s="141"/>
      <c r="I154" s="142">
        <f>ROUND(E154*H154,2)</f>
        <v>0</v>
      </c>
      <c r="J154" s="141"/>
      <c r="K154" s="142">
        <f>ROUND(E154*J154,2)</f>
        <v>0</v>
      </c>
      <c r="L154" s="142">
        <v>21</v>
      </c>
      <c r="M154" s="142">
        <f>G154*(1+L154/100)</f>
        <v>0</v>
      </c>
      <c r="N154" s="142"/>
      <c r="O154" s="142"/>
      <c r="P154" s="143"/>
      <c r="Q154" s="142"/>
      <c r="R154" s="136"/>
      <c r="S154" s="136"/>
      <c r="T154" s="136"/>
      <c r="U154" s="136"/>
      <c r="V154" s="136"/>
      <c r="W154" s="136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/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</row>
    <row r="155" spans="1:56" outlineLevel="1" x14ac:dyDescent="0.2">
      <c r="A155" s="180"/>
      <c r="B155" s="181"/>
      <c r="C155" s="187" t="s">
        <v>577</v>
      </c>
      <c r="D155" s="188"/>
      <c r="E155" s="189">
        <v>270</v>
      </c>
      <c r="F155" s="186"/>
      <c r="G155" s="186"/>
      <c r="H155" s="142"/>
      <c r="I155" s="142"/>
      <c r="J155" s="142"/>
      <c r="K155" s="142"/>
      <c r="L155" s="142"/>
      <c r="M155" s="142"/>
      <c r="N155" s="142"/>
      <c r="O155" s="142"/>
      <c r="P155" s="143"/>
      <c r="Q155" s="142"/>
      <c r="R155" s="136"/>
      <c r="S155" s="136"/>
      <c r="T155" s="136"/>
      <c r="U155" s="136"/>
      <c r="V155" s="136"/>
      <c r="W155" s="136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/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</row>
    <row r="156" spans="1:56" ht="22.5" outlineLevel="1" x14ac:dyDescent="0.2">
      <c r="A156" s="180">
        <v>78</v>
      </c>
      <c r="B156" s="181" t="s">
        <v>578</v>
      </c>
      <c r="C156" s="182" t="s">
        <v>579</v>
      </c>
      <c r="D156" s="183" t="s">
        <v>130</v>
      </c>
      <c r="E156" s="184">
        <v>437.4</v>
      </c>
      <c r="F156" s="185"/>
      <c r="G156" s="186">
        <f>ROUND(E156*F156,2)</f>
        <v>0</v>
      </c>
      <c r="H156" s="141"/>
      <c r="I156" s="142">
        <f>ROUND(E156*H156,2)</f>
        <v>0</v>
      </c>
      <c r="J156" s="141"/>
      <c r="K156" s="142">
        <f>ROUND(E156*J156,2)</f>
        <v>0</v>
      </c>
      <c r="L156" s="142">
        <v>21</v>
      </c>
      <c r="M156" s="142">
        <f>G156*(1+L156/100)</f>
        <v>0</v>
      </c>
      <c r="N156" s="142"/>
      <c r="O156" s="142"/>
      <c r="P156" s="143"/>
      <c r="Q156" s="142"/>
      <c r="R156" s="136"/>
      <c r="S156" s="136"/>
      <c r="T156" s="136"/>
      <c r="U156" s="136"/>
      <c r="V156" s="136"/>
      <c r="W156" s="136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</row>
    <row r="157" spans="1:56" outlineLevel="1" x14ac:dyDescent="0.2">
      <c r="A157" s="180"/>
      <c r="B157" s="181"/>
      <c r="C157" s="187" t="s">
        <v>580</v>
      </c>
      <c r="D157" s="188"/>
      <c r="E157" s="189">
        <v>437.4</v>
      </c>
      <c r="F157" s="186"/>
      <c r="G157" s="186"/>
      <c r="H157" s="142"/>
      <c r="I157" s="142"/>
      <c r="J157" s="142"/>
      <c r="K157" s="142"/>
      <c r="L157" s="142"/>
      <c r="M157" s="142"/>
      <c r="N157" s="142"/>
      <c r="O157" s="142"/>
      <c r="P157" s="143"/>
      <c r="Q157" s="142"/>
      <c r="R157" s="136"/>
      <c r="S157" s="136"/>
      <c r="T157" s="136"/>
      <c r="U157" s="136"/>
      <c r="V157" s="136"/>
      <c r="W157" s="136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</row>
    <row r="158" spans="1:56" ht="22.5" outlineLevel="1" x14ac:dyDescent="0.2">
      <c r="A158" s="180">
        <v>79</v>
      </c>
      <c r="B158" s="181" t="s">
        <v>581</v>
      </c>
      <c r="C158" s="182" t="s">
        <v>582</v>
      </c>
      <c r="D158" s="183" t="s">
        <v>130</v>
      </c>
      <c r="E158" s="184">
        <v>269.5</v>
      </c>
      <c r="F158" s="185"/>
      <c r="G158" s="186">
        <f>ROUND(E158*F158,2)</f>
        <v>0</v>
      </c>
      <c r="H158" s="141"/>
      <c r="I158" s="142">
        <f>ROUND(E158*H158,2)</f>
        <v>0</v>
      </c>
      <c r="J158" s="141"/>
      <c r="K158" s="142">
        <f>ROUND(E158*J158,2)</f>
        <v>0</v>
      </c>
      <c r="L158" s="142">
        <v>21</v>
      </c>
      <c r="M158" s="142">
        <f>G158*(1+L158/100)</f>
        <v>0</v>
      </c>
      <c r="N158" s="142"/>
      <c r="O158" s="142"/>
      <c r="P158" s="143"/>
      <c r="Q158" s="142"/>
      <c r="R158" s="136"/>
      <c r="S158" s="136"/>
      <c r="T158" s="136"/>
      <c r="U158" s="136"/>
      <c r="V158" s="136"/>
      <c r="W158" s="136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</row>
    <row r="159" spans="1:56" outlineLevel="1" x14ac:dyDescent="0.2">
      <c r="A159" s="180"/>
      <c r="B159" s="181"/>
      <c r="C159" s="187" t="s">
        <v>583</v>
      </c>
      <c r="D159" s="188"/>
      <c r="E159" s="189">
        <v>269.5</v>
      </c>
      <c r="F159" s="186"/>
      <c r="G159" s="186"/>
      <c r="H159" s="142"/>
      <c r="I159" s="142"/>
      <c r="J159" s="142"/>
      <c r="K159" s="142"/>
      <c r="L159" s="142"/>
      <c r="M159" s="142"/>
      <c r="N159" s="142"/>
      <c r="O159" s="142"/>
      <c r="P159" s="143"/>
      <c r="Q159" s="142"/>
      <c r="R159" s="136"/>
      <c r="S159" s="136"/>
      <c r="T159" s="136"/>
      <c r="U159" s="136"/>
      <c r="V159" s="136"/>
      <c r="W159" s="136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</row>
    <row r="160" spans="1:56" outlineLevel="1" x14ac:dyDescent="0.2">
      <c r="A160" s="180">
        <v>80</v>
      </c>
      <c r="B160" s="196" t="s">
        <v>735</v>
      </c>
      <c r="C160" s="197" t="s">
        <v>736</v>
      </c>
      <c r="D160" s="198" t="s">
        <v>130</v>
      </c>
      <c r="E160" s="199">
        <v>690</v>
      </c>
      <c r="F160" s="199"/>
      <c r="G160" s="186">
        <f>ROUND(E160*F160,2)</f>
        <v>0</v>
      </c>
      <c r="H160" s="142"/>
      <c r="I160" s="142"/>
      <c r="J160" s="142"/>
      <c r="K160" s="142"/>
      <c r="L160" s="142"/>
      <c r="M160" s="142"/>
      <c r="N160" s="142"/>
      <c r="O160" s="142"/>
      <c r="P160" s="143"/>
      <c r="Q160" s="142"/>
      <c r="R160" s="136"/>
      <c r="S160" s="136"/>
      <c r="T160" s="136"/>
      <c r="U160" s="136"/>
      <c r="V160" s="136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</row>
    <row r="161" spans="1:56" ht="22.5" outlineLevel="1" x14ac:dyDescent="0.2">
      <c r="A161" s="180"/>
      <c r="B161" s="196" t="s">
        <v>737</v>
      </c>
      <c r="C161" s="197" t="s">
        <v>738</v>
      </c>
      <c r="D161" s="198" t="s">
        <v>130</v>
      </c>
      <c r="E161" s="199">
        <v>817</v>
      </c>
      <c r="F161" s="199"/>
      <c r="G161" s="186">
        <f>ROUND(E161*F161,2)</f>
        <v>0</v>
      </c>
      <c r="H161" s="142"/>
      <c r="I161" s="142"/>
      <c r="J161" s="142"/>
      <c r="K161" s="142"/>
      <c r="L161" s="142"/>
      <c r="M161" s="142"/>
      <c r="N161" s="142"/>
      <c r="O161" s="142"/>
      <c r="P161" s="143"/>
      <c r="Q161" s="142"/>
      <c r="R161" s="136"/>
      <c r="S161" s="136"/>
      <c r="T161" s="136"/>
      <c r="U161" s="136"/>
      <c r="V161" s="136"/>
      <c r="W161" s="136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/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</row>
    <row r="162" spans="1:56" ht="22.5" outlineLevel="1" x14ac:dyDescent="0.2">
      <c r="A162" s="180">
        <v>81</v>
      </c>
      <c r="B162" s="181" t="s">
        <v>584</v>
      </c>
      <c r="C162" s="182" t="s">
        <v>585</v>
      </c>
      <c r="D162" s="183" t="s">
        <v>130</v>
      </c>
      <c r="E162" s="184">
        <v>743</v>
      </c>
      <c r="F162" s="185"/>
      <c r="G162" s="186">
        <f>ROUND(E162*F162,2)</f>
        <v>0</v>
      </c>
      <c r="H162" s="141"/>
      <c r="I162" s="142">
        <f>ROUND(E162*H162,2)</f>
        <v>0</v>
      </c>
      <c r="J162" s="141"/>
      <c r="K162" s="142">
        <f>ROUND(E162*J162,2)</f>
        <v>0</v>
      </c>
      <c r="L162" s="142">
        <v>21</v>
      </c>
      <c r="M162" s="142">
        <f>G162*(1+L162/100)</f>
        <v>0</v>
      </c>
      <c r="N162" s="142"/>
      <c r="O162" s="142"/>
      <c r="P162" s="143"/>
      <c r="Q162" s="142"/>
      <c r="R162" s="136"/>
      <c r="S162" s="136"/>
      <c r="T162" s="136"/>
      <c r="U162" s="136"/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</row>
    <row r="163" spans="1:56" outlineLevel="1" x14ac:dyDescent="0.2">
      <c r="A163" s="180"/>
      <c r="B163" s="181"/>
      <c r="C163" s="187" t="s">
        <v>586</v>
      </c>
      <c r="D163" s="188"/>
      <c r="E163" s="189">
        <v>269.5</v>
      </c>
      <c r="F163" s="186"/>
      <c r="G163" s="186"/>
      <c r="H163" s="142"/>
      <c r="I163" s="142"/>
      <c r="J163" s="142"/>
      <c r="K163" s="142"/>
      <c r="L163" s="142"/>
      <c r="M163" s="142"/>
      <c r="N163" s="142"/>
      <c r="O163" s="142"/>
      <c r="P163" s="143"/>
      <c r="Q163" s="142"/>
      <c r="R163" s="136"/>
      <c r="S163" s="136"/>
      <c r="T163" s="136"/>
      <c r="U163" s="136"/>
      <c r="V163" s="136"/>
      <c r="W163" s="136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/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</row>
    <row r="164" spans="1:56" outlineLevel="1" x14ac:dyDescent="0.2">
      <c r="A164" s="180"/>
      <c r="B164" s="181"/>
      <c r="C164" s="187" t="s">
        <v>580</v>
      </c>
      <c r="D164" s="188"/>
      <c r="E164" s="189">
        <v>437.4</v>
      </c>
      <c r="F164" s="186"/>
      <c r="G164" s="186"/>
      <c r="H164" s="142"/>
      <c r="I164" s="142"/>
      <c r="J164" s="142"/>
      <c r="K164" s="142"/>
      <c r="L164" s="142"/>
      <c r="M164" s="142"/>
      <c r="N164" s="142"/>
      <c r="O164" s="142"/>
      <c r="P164" s="143"/>
      <c r="Q164" s="142"/>
      <c r="R164" s="136"/>
      <c r="S164" s="136"/>
      <c r="T164" s="136"/>
      <c r="U164" s="136"/>
      <c r="V164" s="136"/>
      <c r="W164" s="136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</row>
    <row r="165" spans="1:56" outlineLevel="1" x14ac:dyDescent="0.2">
      <c r="A165" s="180"/>
      <c r="B165" s="181"/>
      <c r="C165" s="187" t="s">
        <v>587</v>
      </c>
      <c r="D165" s="188"/>
      <c r="E165" s="189">
        <v>36.1</v>
      </c>
      <c r="F165" s="186"/>
      <c r="G165" s="186"/>
      <c r="H165" s="142"/>
      <c r="I165" s="142"/>
      <c r="J165" s="142"/>
      <c r="K165" s="142"/>
      <c r="L165" s="142"/>
      <c r="M165" s="142"/>
      <c r="N165" s="142"/>
      <c r="O165" s="142"/>
      <c r="P165" s="143"/>
      <c r="Q165" s="142"/>
      <c r="R165" s="136"/>
      <c r="S165" s="136"/>
      <c r="T165" s="136"/>
      <c r="U165" s="136"/>
      <c r="V165" s="136"/>
      <c r="W165" s="136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</row>
    <row r="166" spans="1:56" ht="22.5" outlineLevel="1" x14ac:dyDescent="0.2">
      <c r="A166" s="180">
        <v>82</v>
      </c>
      <c r="B166" s="181" t="s">
        <v>588</v>
      </c>
      <c r="C166" s="182" t="s">
        <v>589</v>
      </c>
      <c r="D166" s="183" t="s">
        <v>130</v>
      </c>
      <c r="E166" s="184">
        <v>108</v>
      </c>
      <c r="F166" s="185"/>
      <c r="G166" s="186">
        <f>ROUND(E166*F166,2)</f>
        <v>0</v>
      </c>
      <c r="H166" s="141"/>
      <c r="I166" s="142">
        <f>ROUND(E166*H166,2)</f>
        <v>0</v>
      </c>
      <c r="J166" s="141"/>
      <c r="K166" s="142">
        <f>ROUND(E166*J166,2)</f>
        <v>0</v>
      </c>
      <c r="L166" s="142">
        <v>21</v>
      </c>
      <c r="M166" s="142">
        <f>G166*(1+L166/100)</f>
        <v>0</v>
      </c>
      <c r="N166" s="142"/>
      <c r="O166" s="142"/>
      <c r="P166" s="143"/>
      <c r="Q166" s="142"/>
      <c r="R166" s="136"/>
      <c r="S166" s="136"/>
      <c r="T166" s="136"/>
      <c r="U166" s="136"/>
      <c r="V166" s="136"/>
      <c r="W166" s="136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</row>
    <row r="167" spans="1:56" outlineLevel="1" x14ac:dyDescent="0.2">
      <c r="A167" s="180"/>
      <c r="B167" s="181"/>
      <c r="C167" s="187" t="s">
        <v>590</v>
      </c>
      <c r="D167" s="188"/>
      <c r="E167" s="189">
        <v>108</v>
      </c>
      <c r="F167" s="186"/>
      <c r="G167" s="186"/>
      <c r="H167" s="142"/>
      <c r="I167" s="142"/>
      <c r="J167" s="142"/>
      <c r="K167" s="142"/>
      <c r="L167" s="142"/>
      <c r="M167" s="142"/>
      <c r="N167" s="142"/>
      <c r="O167" s="142"/>
      <c r="P167" s="143"/>
      <c r="Q167" s="142"/>
      <c r="R167" s="136"/>
      <c r="S167" s="136"/>
      <c r="T167" s="136"/>
      <c r="U167" s="136"/>
      <c r="V167" s="136"/>
      <c r="W167" s="136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</row>
    <row r="168" spans="1:56" ht="22.5" outlineLevel="1" x14ac:dyDescent="0.2">
      <c r="A168" s="180">
        <v>83</v>
      </c>
      <c r="B168" s="181" t="s">
        <v>591</v>
      </c>
      <c r="C168" s="182" t="s">
        <v>592</v>
      </c>
      <c r="D168" s="183" t="s">
        <v>130</v>
      </c>
      <c r="E168" s="184">
        <v>753</v>
      </c>
      <c r="F168" s="185"/>
      <c r="G168" s="186">
        <f>ROUND(E168*F168,2)</f>
        <v>0</v>
      </c>
      <c r="H168" s="141"/>
      <c r="I168" s="142">
        <f>ROUND(E168*H168,2)</f>
        <v>0</v>
      </c>
      <c r="J168" s="141"/>
      <c r="K168" s="142">
        <f>ROUND(E168*J168,2)</f>
        <v>0</v>
      </c>
      <c r="L168" s="142">
        <v>21</v>
      </c>
      <c r="M168" s="142">
        <f>G168*(1+L168/100)</f>
        <v>0</v>
      </c>
      <c r="N168" s="142"/>
      <c r="O168" s="142"/>
      <c r="P168" s="143"/>
      <c r="Q168" s="142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</row>
    <row r="169" spans="1:56" outlineLevel="1" x14ac:dyDescent="0.2">
      <c r="A169" s="180"/>
      <c r="B169" s="181"/>
      <c r="C169" s="187" t="s">
        <v>593</v>
      </c>
      <c r="D169" s="188"/>
      <c r="E169" s="189">
        <v>734.5</v>
      </c>
      <c r="F169" s="186"/>
      <c r="G169" s="186"/>
      <c r="H169" s="142"/>
      <c r="I169" s="142"/>
      <c r="J169" s="142"/>
      <c r="K169" s="142"/>
      <c r="L169" s="142"/>
      <c r="M169" s="142"/>
      <c r="N169" s="142"/>
      <c r="O169" s="142"/>
      <c r="P169" s="143"/>
      <c r="Q169" s="142"/>
      <c r="R169" s="136"/>
      <c r="S169" s="136"/>
      <c r="T169" s="136"/>
      <c r="U169" s="136"/>
      <c r="V169" s="136"/>
      <c r="W169" s="136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</row>
    <row r="170" spans="1:56" outlineLevel="1" x14ac:dyDescent="0.2">
      <c r="A170" s="180"/>
      <c r="B170" s="181"/>
      <c r="C170" s="187" t="s">
        <v>594</v>
      </c>
      <c r="D170" s="188"/>
      <c r="E170" s="189">
        <v>18.5</v>
      </c>
      <c r="F170" s="186"/>
      <c r="G170" s="186"/>
      <c r="H170" s="142"/>
      <c r="I170" s="142"/>
      <c r="J170" s="142"/>
      <c r="K170" s="142"/>
      <c r="L170" s="142"/>
      <c r="M170" s="142"/>
      <c r="N170" s="142"/>
      <c r="O170" s="142"/>
      <c r="P170" s="143"/>
      <c r="Q170" s="142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</row>
    <row r="171" spans="1:56" outlineLevel="1" x14ac:dyDescent="0.2">
      <c r="A171" s="180">
        <v>84</v>
      </c>
      <c r="B171" s="181" t="s">
        <v>595</v>
      </c>
      <c r="C171" s="182" t="s">
        <v>596</v>
      </c>
      <c r="D171" s="183" t="s">
        <v>130</v>
      </c>
      <c r="E171" s="184">
        <v>111</v>
      </c>
      <c r="F171" s="185"/>
      <c r="G171" s="186">
        <f>ROUND(E171*F171,2)</f>
        <v>0</v>
      </c>
      <c r="H171" s="141"/>
      <c r="I171" s="142">
        <f>ROUND(E171*H171,2)</f>
        <v>0</v>
      </c>
      <c r="J171" s="141"/>
      <c r="K171" s="142">
        <f>ROUND(E171*J171,2)</f>
        <v>0</v>
      </c>
      <c r="L171" s="142">
        <v>21</v>
      </c>
      <c r="M171" s="142">
        <f>G171*(1+L171/100)</f>
        <v>0</v>
      </c>
      <c r="N171" s="142"/>
      <c r="O171" s="142"/>
      <c r="P171" s="143"/>
      <c r="Q171" s="142"/>
      <c r="R171" s="136"/>
      <c r="S171" s="136"/>
      <c r="T171" s="136"/>
      <c r="U171" s="136"/>
      <c r="V171" s="136"/>
      <c r="W171" s="136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/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</row>
    <row r="172" spans="1:56" outlineLevel="1" x14ac:dyDescent="0.2">
      <c r="A172" s="180"/>
      <c r="B172" s="181"/>
      <c r="C172" s="187" t="s">
        <v>597</v>
      </c>
      <c r="D172" s="188"/>
      <c r="E172" s="189">
        <v>111</v>
      </c>
      <c r="F172" s="186"/>
      <c r="G172" s="186"/>
      <c r="H172" s="142"/>
      <c r="I172" s="142"/>
      <c r="J172" s="142"/>
      <c r="K172" s="142"/>
      <c r="L172" s="142"/>
      <c r="M172" s="142"/>
      <c r="N172" s="142"/>
      <c r="O172" s="142"/>
      <c r="P172" s="143"/>
      <c r="Q172" s="142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</row>
    <row r="173" spans="1:56" outlineLevel="1" x14ac:dyDescent="0.2">
      <c r="A173" s="180">
        <v>85</v>
      </c>
      <c r="B173" s="181" t="s">
        <v>598</v>
      </c>
      <c r="C173" s="182" t="s">
        <v>599</v>
      </c>
      <c r="D173" s="183" t="s">
        <v>130</v>
      </c>
      <c r="E173" s="184">
        <v>725</v>
      </c>
      <c r="F173" s="185"/>
      <c r="G173" s="186">
        <f>ROUND(E173*F173,2)</f>
        <v>0</v>
      </c>
      <c r="H173" s="141"/>
      <c r="I173" s="142">
        <f>ROUND(E173*H173,2)</f>
        <v>0</v>
      </c>
      <c r="J173" s="141"/>
      <c r="K173" s="142">
        <f>ROUND(E173*J173,2)</f>
        <v>0</v>
      </c>
      <c r="L173" s="142">
        <v>21</v>
      </c>
      <c r="M173" s="142">
        <f>G173*(1+L173/100)</f>
        <v>0</v>
      </c>
      <c r="N173" s="142"/>
      <c r="O173" s="142"/>
      <c r="P173" s="143"/>
      <c r="Q173" s="142"/>
      <c r="R173" s="136"/>
      <c r="S173" s="136"/>
      <c r="T173" s="136"/>
      <c r="U173" s="136"/>
      <c r="V173" s="136"/>
      <c r="W173" s="136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</row>
    <row r="174" spans="1:56" outlineLevel="1" x14ac:dyDescent="0.2">
      <c r="A174" s="180"/>
      <c r="B174" s="181"/>
      <c r="C174" s="187" t="s">
        <v>580</v>
      </c>
      <c r="D174" s="188"/>
      <c r="E174" s="189">
        <v>437.4</v>
      </c>
      <c r="F174" s="186"/>
      <c r="G174" s="186"/>
      <c r="H174" s="142"/>
      <c r="I174" s="142"/>
      <c r="J174" s="142"/>
      <c r="K174" s="142"/>
      <c r="L174" s="142"/>
      <c r="M174" s="142"/>
      <c r="N174" s="142"/>
      <c r="O174" s="142"/>
      <c r="P174" s="143"/>
      <c r="Q174" s="142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</row>
    <row r="175" spans="1:56" outlineLevel="1" x14ac:dyDescent="0.2">
      <c r="A175" s="180"/>
      <c r="B175" s="181"/>
      <c r="C175" s="187" t="s">
        <v>600</v>
      </c>
      <c r="D175" s="188"/>
      <c r="E175" s="189">
        <v>269.5</v>
      </c>
      <c r="F175" s="186"/>
      <c r="G175" s="186"/>
      <c r="H175" s="142"/>
      <c r="I175" s="142"/>
      <c r="J175" s="142"/>
      <c r="K175" s="142"/>
      <c r="L175" s="142"/>
      <c r="M175" s="142"/>
      <c r="N175" s="142"/>
      <c r="O175" s="142"/>
      <c r="P175" s="143"/>
      <c r="Q175" s="142"/>
      <c r="R175" s="136"/>
      <c r="S175" s="136"/>
      <c r="T175" s="136"/>
      <c r="U175" s="136"/>
      <c r="V175" s="136"/>
      <c r="W175" s="136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</row>
    <row r="176" spans="1:56" outlineLevel="1" x14ac:dyDescent="0.2">
      <c r="A176" s="180"/>
      <c r="B176" s="181"/>
      <c r="C176" s="187" t="s">
        <v>601</v>
      </c>
      <c r="D176" s="188"/>
      <c r="E176" s="189">
        <v>18.100000000000001</v>
      </c>
      <c r="F176" s="186"/>
      <c r="G176" s="186"/>
      <c r="H176" s="142"/>
      <c r="I176" s="142"/>
      <c r="J176" s="142"/>
      <c r="K176" s="142"/>
      <c r="L176" s="142"/>
      <c r="M176" s="142"/>
      <c r="N176" s="142"/>
      <c r="O176" s="142"/>
      <c r="P176" s="143"/>
      <c r="Q176" s="142"/>
      <c r="R176" s="136"/>
      <c r="S176" s="136"/>
      <c r="T176" s="136"/>
      <c r="U176" s="136"/>
      <c r="V176" s="136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</row>
    <row r="177" spans="1:56" outlineLevel="1" x14ac:dyDescent="0.2">
      <c r="A177" s="180">
        <v>86</v>
      </c>
      <c r="B177" s="181" t="s">
        <v>602</v>
      </c>
      <c r="C177" s="182" t="s">
        <v>603</v>
      </c>
      <c r="D177" s="183" t="s">
        <v>130</v>
      </c>
      <c r="E177" s="184">
        <v>725</v>
      </c>
      <c r="F177" s="185"/>
      <c r="G177" s="186">
        <f>ROUND(E177*F177,2)</f>
        <v>0</v>
      </c>
      <c r="H177" s="141"/>
      <c r="I177" s="142">
        <f>ROUND(E177*H177,2)</f>
        <v>0</v>
      </c>
      <c r="J177" s="141"/>
      <c r="K177" s="142">
        <f>ROUND(E177*J177,2)</f>
        <v>0</v>
      </c>
      <c r="L177" s="142">
        <v>21</v>
      </c>
      <c r="M177" s="142">
        <f>G177*(1+L177/100)</f>
        <v>0</v>
      </c>
      <c r="N177" s="142"/>
      <c r="O177" s="142"/>
      <c r="P177" s="143"/>
      <c r="Q177" s="142"/>
      <c r="R177" s="136"/>
      <c r="S177" s="136"/>
      <c r="T177" s="136"/>
      <c r="U177" s="136"/>
      <c r="V177" s="136"/>
      <c r="W177" s="136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</row>
    <row r="178" spans="1:56" outlineLevel="1" x14ac:dyDescent="0.2">
      <c r="A178" s="180">
        <v>87</v>
      </c>
      <c r="B178" s="181" t="s">
        <v>604</v>
      </c>
      <c r="C178" s="182" t="s">
        <v>605</v>
      </c>
      <c r="D178" s="183" t="s">
        <v>0</v>
      </c>
      <c r="E178" s="184">
        <v>0</v>
      </c>
      <c r="F178" s="185"/>
      <c r="G178" s="186">
        <f>ROUND(E178*F178,2)</f>
        <v>0</v>
      </c>
      <c r="H178" s="141"/>
      <c r="I178" s="142">
        <f>ROUND(E178*H178,2)</f>
        <v>0</v>
      </c>
      <c r="J178" s="141"/>
      <c r="K178" s="142">
        <f>ROUND(E178*J178,2)</f>
        <v>0</v>
      </c>
      <c r="L178" s="142">
        <v>21</v>
      </c>
      <c r="M178" s="142">
        <f>G178*(1+L178/100)</f>
        <v>0</v>
      </c>
      <c r="N178" s="142"/>
      <c r="O178" s="142"/>
      <c r="P178" s="143"/>
      <c r="Q178" s="142"/>
      <c r="R178" s="136"/>
      <c r="S178" s="136"/>
      <c r="T178" s="240"/>
      <c r="U178" s="136"/>
      <c r="V178" s="136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</row>
    <row r="179" spans="1:56" outlineLevel="1" x14ac:dyDescent="0.2">
      <c r="A179" s="180"/>
      <c r="B179" s="181"/>
      <c r="C179" s="241" t="s">
        <v>980</v>
      </c>
      <c r="D179" s="183"/>
      <c r="E179" s="184"/>
      <c r="F179" s="185"/>
      <c r="G179" s="195">
        <f>SUM(G154:G178)</f>
        <v>0</v>
      </c>
      <c r="H179" s="141"/>
      <c r="I179" s="142"/>
      <c r="J179" s="141"/>
      <c r="K179" s="142"/>
      <c r="L179" s="142"/>
      <c r="M179" s="142"/>
      <c r="N179" s="142"/>
      <c r="O179" s="142"/>
      <c r="P179" s="143"/>
      <c r="Q179" s="142"/>
      <c r="R179" s="136"/>
      <c r="S179" s="136"/>
      <c r="T179" s="136"/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</row>
    <row r="180" spans="1:56" x14ac:dyDescent="0.2">
      <c r="A180" s="193" t="s">
        <v>126</v>
      </c>
      <c r="B180" s="175" t="s">
        <v>73</v>
      </c>
      <c r="C180" s="176" t="s">
        <v>74</v>
      </c>
      <c r="D180" s="177"/>
      <c r="E180" s="178"/>
      <c r="F180" s="179"/>
      <c r="G180" s="179"/>
      <c r="H180" s="170"/>
      <c r="I180" s="170">
        <f>SUM(I181:I204)</f>
        <v>0</v>
      </c>
      <c r="J180" s="170"/>
      <c r="K180" s="170">
        <f>SUM(K181:K204)</f>
        <v>0</v>
      </c>
      <c r="L180" s="170"/>
      <c r="M180" s="170">
        <f>SUM(M181:M204)</f>
        <v>0</v>
      </c>
      <c r="N180" s="144"/>
      <c r="O180" s="144"/>
      <c r="P180" s="145"/>
      <c r="Q180" s="144">
        <f>SUM(Q181:Q204)</f>
        <v>0</v>
      </c>
      <c r="AA180" t="s">
        <v>127</v>
      </c>
    </row>
    <row r="181" spans="1:56" ht="22.5" outlineLevel="1" x14ac:dyDescent="0.2">
      <c r="A181" s="180">
        <v>88</v>
      </c>
      <c r="B181" s="181" t="s">
        <v>174</v>
      </c>
      <c r="C181" s="182" t="s">
        <v>175</v>
      </c>
      <c r="D181" s="183" t="s">
        <v>176</v>
      </c>
      <c r="E181" s="184">
        <v>20</v>
      </c>
      <c r="F181" s="185"/>
      <c r="G181" s="186">
        <f>ROUND(E181*F181,2)</f>
        <v>0</v>
      </c>
      <c r="H181" s="153"/>
      <c r="I181" s="154">
        <f>ROUND(E181*H181,2)</f>
        <v>0</v>
      </c>
      <c r="J181" s="153"/>
      <c r="K181" s="154">
        <f>ROUND(E181*J181,2)</f>
        <v>0</v>
      </c>
      <c r="L181" s="154">
        <v>21</v>
      </c>
      <c r="M181" s="154">
        <f>G181*(1+L181/100)</f>
        <v>0</v>
      </c>
      <c r="N181" s="142"/>
      <c r="O181" s="142"/>
      <c r="P181" s="143">
        <v>0</v>
      </c>
      <c r="Q181" s="142">
        <f>ROUND(E181*P181,2)</f>
        <v>0</v>
      </c>
      <c r="R181" s="136"/>
      <c r="S181" s="136"/>
      <c r="T181" s="136"/>
      <c r="U181" s="136"/>
      <c r="V181" s="136"/>
      <c r="W181" s="136"/>
      <c r="X181" s="136"/>
      <c r="Y181" s="136"/>
      <c r="Z181" s="136"/>
      <c r="AA181" s="136" t="s">
        <v>169</v>
      </c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</row>
    <row r="182" spans="1:56" outlineLevel="1" x14ac:dyDescent="0.2">
      <c r="A182" s="180"/>
      <c r="B182" s="181"/>
      <c r="C182" s="187" t="s">
        <v>177</v>
      </c>
      <c r="D182" s="188"/>
      <c r="E182" s="189"/>
      <c r="F182" s="186"/>
      <c r="G182" s="186"/>
      <c r="H182" s="154"/>
      <c r="I182" s="154"/>
      <c r="J182" s="154"/>
      <c r="K182" s="154"/>
      <c r="L182" s="154"/>
      <c r="M182" s="154"/>
      <c r="N182" s="142"/>
      <c r="O182" s="142"/>
      <c r="P182" s="143"/>
      <c r="Q182" s="142"/>
      <c r="R182" s="136"/>
      <c r="S182" s="136"/>
      <c r="T182" s="136"/>
      <c r="U182" s="136"/>
      <c r="V182" s="136"/>
      <c r="W182" s="136"/>
      <c r="X182" s="136"/>
      <c r="Y182" s="136"/>
      <c r="Z182" s="136"/>
      <c r="AA182" s="136" t="s">
        <v>134</v>
      </c>
      <c r="AB182" s="136">
        <v>0</v>
      </c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</row>
    <row r="183" spans="1:56" outlineLevel="1" x14ac:dyDescent="0.2">
      <c r="A183" s="180"/>
      <c r="B183" s="181"/>
      <c r="C183" s="187" t="s">
        <v>178</v>
      </c>
      <c r="D183" s="188"/>
      <c r="E183" s="189">
        <v>20</v>
      </c>
      <c r="F183" s="186"/>
      <c r="G183" s="186"/>
      <c r="H183" s="154"/>
      <c r="I183" s="154"/>
      <c r="J183" s="154"/>
      <c r="K183" s="154"/>
      <c r="L183" s="154"/>
      <c r="M183" s="154"/>
      <c r="N183" s="142"/>
      <c r="O183" s="142"/>
      <c r="P183" s="143"/>
      <c r="Q183" s="142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 t="s">
        <v>134</v>
      </c>
      <c r="AB183" s="136">
        <v>0</v>
      </c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</row>
    <row r="184" spans="1:56" ht="22.5" outlineLevel="1" x14ac:dyDescent="0.2">
      <c r="A184" s="180">
        <v>89</v>
      </c>
      <c r="B184" s="181" t="s">
        <v>179</v>
      </c>
      <c r="C184" s="182" t="s">
        <v>180</v>
      </c>
      <c r="D184" s="183" t="s">
        <v>176</v>
      </c>
      <c r="E184" s="184">
        <v>2</v>
      </c>
      <c r="F184" s="185"/>
      <c r="G184" s="186">
        <f>ROUND(E184*F184,2)</f>
        <v>0</v>
      </c>
      <c r="H184" s="153"/>
      <c r="I184" s="154">
        <f>ROUND(E184*H184,2)</f>
        <v>0</v>
      </c>
      <c r="J184" s="153"/>
      <c r="K184" s="154">
        <f>ROUND(E184*J184,2)</f>
        <v>0</v>
      </c>
      <c r="L184" s="154">
        <v>21</v>
      </c>
      <c r="M184" s="154">
        <f>G184*(1+L184/100)</f>
        <v>0</v>
      </c>
      <c r="N184" s="142"/>
      <c r="O184" s="142"/>
      <c r="P184" s="143">
        <v>0</v>
      </c>
      <c r="Q184" s="142">
        <f>ROUND(E184*P184,2)</f>
        <v>0</v>
      </c>
      <c r="R184" s="136"/>
      <c r="S184" s="136"/>
      <c r="T184" s="136"/>
      <c r="U184" s="136"/>
      <c r="V184" s="136"/>
      <c r="W184" s="136"/>
      <c r="X184" s="136"/>
      <c r="Y184" s="136"/>
      <c r="Z184" s="136"/>
      <c r="AA184" s="136" t="s">
        <v>169</v>
      </c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</row>
    <row r="185" spans="1:56" outlineLevel="1" x14ac:dyDescent="0.2">
      <c r="A185" s="180"/>
      <c r="B185" s="181"/>
      <c r="C185" s="187" t="s">
        <v>181</v>
      </c>
      <c r="D185" s="188"/>
      <c r="E185" s="189"/>
      <c r="F185" s="186"/>
      <c r="G185" s="186"/>
      <c r="H185" s="154"/>
      <c r="I185" s="154"/>
      <c r="J185" s="154"/>
      <c r="K185" s="154"/>
      <c r="L185" s="154"/>
      <c r="M185" s="154"/>
      <c r="N185" s="142"/>
      <c r="O185" s="142"/>
      <c r="P185" s="143"/>
      <c r="Q185" s="142"/>
      <c r="R185" s="136"/>
      <c r="S185" s="136"/>
      <c r="T185" s="136"/>
      <c r="U185" s="136"/>
      <c r="V185" s="136"/>
      <c r="W185" s="136"/>
      <c r="X185" s="136"/>
      <c r="Y185" s="136"/>
      <c r="Z185" s="136"/>
      <c r="AA185" s="136" t="s">
        <v>134</v>
      </c>
      <c r="AB185" s="136">
        <v>0</v>
      </c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</row>
    <row r="186" spans="1:56" outlineLevel="1" x14ac:dyDescent="0.2">
      <c r="A186" s="180"/>
      <c r="B186" s="181"/>
      <c r="C186" s="187" t="s">
        <v>182</v>
      </c>
      <c r="D186" s="188"/>
      <c r="E186" s="189">
        <v>2</v>
      </c>
      <c r="F186" s="186"/>
      <c r="G186" s="186"/>
      <c r="H186" s="154"/>
      <c r="I186" s="154"/>
      <c r="J186" s="154"/>
      <c r="K186" s="154"/>
      <c r="L186" s="154"/>
      <c r="M186" s="154"/>
      <c r="N186" s="142"/>
      <c r="O186" s="142"/>
      <c r="P186" s="143"/>
      <c r="Q186" s="142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 t="s">
        <v>134</v>
      </c>
      <c r="AB186" s="136">
        <v>0</v>
      </c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</row>
    <row r="187" spans="1:56" outlineLevel="1" x14ac:dyDescent="0.2">
      <c r="A187" s="180">
        <v>90</v>
      </c>
      <c r="B187" s="181" t="s">
        <v>183</v>
      </c>
      <c r="C187" s="182" t="s">
        <v>184</v>
      </c>
      <c r="D187" s="183" t="s">
        <v>155</v>
      </c>
      <c r="E187" s="184">
        <v>4</v>
      </c>
      <c r="F187" s="185"/>
      <c r="G187" s="186">
        <f>ROUND(E187*F187,2)</f>
        <v>0</v>
      </c>
      <c r="H187" s="153"/>
      <c r="I187" s="154">
        <f>ROUND(E187*H187,2)</f>
        <v>0</v>
      </c>
      <c r="J187" s="153"/>
      <c r="K187" s="154">
        <f>ROUND(E187*J187,2)</f>
        <v>0</v>
      </c>
      <c r="L187" s="154">
        <v>21</v>
      </c>
      <c r="M187" s="154">
        <f>G187*(1+L187/100)</f>
        <v>0</v>
      </c>
      <c r="N187" s="142"/>
      <c r="O187" s="142"/>
      <c r="P187" s="143">
        <v>0</v>
      </c>
      <c r="Q187" s="142">
        <f>ROUND(E187*P187,2)</f>
        <v>0</v>
      </c>
      <c r="R187" s="136"/>
      <c r="S187" s="136"/>
      <c r="T187" s="136"/>
      <c r="U187" s="136"/>
      <c r="V187" s="136"/>
      <c r="W187" s="136"/>
      <c r="X187" s="136"/>
      <c r="Y187" s="136"/>
      <c r="Z187" s="136"/>
      <c r="AA187" s="136" t="s">
        <v>169</v>
      </c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</row>
    <row r="188" spans="1:56" outlineLevel="1" x14ac:dyDescent="0.2">
      <c r="A188" s="180"/>
      <c r="B188" s="181"/>
      <c r="C188" s="187" t="s">
        <v>185</v>
      </c>
      <c r="D188" s="188"/>
      <c r="E188" s="189"/>
      <c r="F188" s="186"/>
      <c r="G188" s="186"/>
      <c r="H188" s="154"/>
      <c r="I188" s="154"/>
      <c r="J188" s="154"/>
      <c r="K188" s="154"/>
      <c r="L188" s="154"/>
      <c r="M188" s="154"/>
      <c r="N188" s="142"/>
      <c r="O188" s="142"/>
      <c r="P188" s="143"/>
      <c r="Q188" s="142"/>
      <c r="R188" s="136"/>
      <c r="S188" s="136"/>
      <c r="T188" s="136"/>
      <c r="U188" s="136"/>
      <c r="V188" s="136"/>
      <c r="W188" s="136"/>
      <c r="X188" s="136"/>
      <c r="Y188" s="136"/>
      <c r="Z188" s="136"/>
      <c r="AA188" s="136" t="s">
        <v>134</v>
      </c>
      <c r="AB188" s="136">
        <v>0</v>
      </c>
      <c r="AC188" s="136"/>
      <c r="AD188" s="136"/>
      <c r="AE188" s="136"/>
      <c r="AF188" s="136"/>
      <c r="AG188" s="136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</row>
    <row r="189" spans="1:56" outlineLevel="1" x14ac:dyDescent="0.2">
      <c r="A189" s="180"/>
      <c r="B189" s="181"/>
      <c r="C189" s="187" t="s">
        <v>186</v>
      </c>
      <c r="D189" s="188"/>
      <c r="E189" s="189">
        <v>4</v>
      </c>
      <c r="F189" s="186"/>
      <c r="G189" s="186"/>
      <c r="H189" s="154"/>
      <c r="I189" s="154"/>
      <c r="J189" s="154"/>
      <c r="K189" s="154"/>
      <c r="L189" s="154"/>
      <c r="M189" s="154"/>
      <c r="N189" s="142"/>
      <c r="O189" s="142"/>
      <c r="P189" s="143"/>
      <c r="Q189" s="142"/>
      <c r="R189" s="136"/>
      <c r="S189" s="136"/>
      <c r="T189" s="136"/>
      <c r="U189" s="136"/>
      <c r="V189" s="136"/>
      <c r="W189" s="136"/>
      <c r="X189" s="136"/>
      <c r="Y189" s="136"/>
      <c r="Z189" s="136"/>
      <c r="AA189" s="136" t="s">
        <v>134</v>
      </c>
      <c r="AB189" s="136">
        <v>0</v>
      </c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</row>
    <row r="190" spans="1:56" outlineLevel="1" x14ac:dyDescent="0.2">
      <c r="A190" s="180">
        <v>91</v>
      </c>
      <c r="B190" s="181" t="s">
        <v>187</v>
      </c>
      <c r="C190" s="182" t="s">
        <v>188</v>
      </c>
      <c r="D190" s="183" t="s">
        <v>176</v>
      </c>
      <c r="E190" s="184">
        <v>20</v>
      </c>
      <c r="F190" s="185"/>
      <c r="G190" s="186">
        <f t="shared" ref="G190:G207" si="18">ROUND(E190*F190,2)</f>
        <v>0</v>
      </c>
      <c r="H190" s="153"/>
      <c r="I190" s="154">
        <f t="shared" ref="I190:I204" si="19">ROUND(E190*H190,2)</f>
        <v>0</v>
      </c>
      <c r="J190" s="153"/>
      <c r="K190" s="154">
        <f t="shared" ref="K190:K204" si="20">ROUND(E190*J190,2)</f>
        <v>0</v>
      </c>
      <c r="L190" s="154">
        <v>21</v>
      </c>
      <c r="M190" s="154">
        <f t="shared" ref="M190:M204" si="21">G190*(1+L190/100)</f>
        <v>0</v>
      </c>
      <c r="N190" s="142"/>
      <c r="O190" s="142"/>
      <c r="P190" s="143">
        <v>0</v>
      </c>
      <c r="Q190" s="142">
        <f>ROUND(E190*P190,2)</f>
        <v>0</v>
      </c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 t="s">
        <v>169</v>
      </c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</row>
    <row r="191" spans="1:56" outlineLevel="1" x14ac:dyDescent="0.2">
      <c r="A191" s="180">
        <v>92</v>
      </c>
      <c r="B191" s="181" t="s">
        <v>189</v>
      </c>
      <c r="C191" s="182" t="s">
        <v>190</v>
      </c>
      <c r="D191" s="183" t="s">
        <v>176</v>
      </c>
      <c r="E191" s="184">
        <v>8</v>
      </c>
      <c r="F191" s="185"/>
      <c r="G191" s="186">
        <f t="shared" si="18"/>
        <v>0</v>
      </c>
      <c r="H191" s="153"/>
      <c r="I191" s="154">
        <f t="shared" si="19"/>
        <v>0</v>
      </c>
      <c r="J191" s="153"/>
      <c r="K191" s="154">
        <f t="shared" si="20"/>
        <v>0</v>
      </c>
      <c r="L191" s="154">
        <v>21</v>
      </c>
      <c r="M191" s="154">
        <f t="shared" si="21"/>
        <v>0</v>
      </c>
      <c r="N191" s="142"/>
      <c r="O191" s="142"/>
      <c r="P191" s="143">
        <v>0</v>
      </c>
      <c r="Q191" s="142">
        <f>ROUND(E191*P191,2)</f>
        <v>0</v>
      </c>
      <c r="R191" s="136"/>
      <c r="S191" s="136"/>
      <c r="T191" s="136"/>
      <c r="U191" s="136"/>
      <c r="V191" s="136"/>
      <c r="W191" s="136"/>
      <c r="X191" s="136"/>
      <c r="Y191" s="136"/>
      <c r="Z191" s="136"/>
      <c r="AA191" s="136" t="s">
        <v>169</v>
      </c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</row>
    <row r="192" spans="1:56" outlineLevel="1" x14ac:dyDescent="0.2">
      <c r="A192" s="180">
        <v>93</v>
      </c>
      <c r="B192" s="181" t="s">
        <v>191</v>
      </c>
      <c r="C192" s="182" t="s">
        <v>192</v>
      </c>
      <c r="D192" s="183" t="s">
        <v>176</v>
      </c>
      <c r="E192" s="184">
        <v>10</v>
      </c>
      <c r="F192" s="185"/>
      <c r="G192" s="186">
        <f t="shared" si="18"/>
        <v>0</v>
      </c>
      <c r="H192" s="153"/>
      <c r="I192" s="154">
        <f t="shared" si="19"/>
        <v>0</v>
      </c>
      <c r="J192" s="153"/>
      <c r="K192" s="154">
        <f t="shared" si="20"/>
        <v>0</v>
      </c>
      <c r="L192" s="154">
        <v>21</v>
      </c>
      <c r="M192" s="154">
        <f t="shared" si="21"/>
        <v>0</v>
      </c>
      <c r="N192" s="142"/>
      <c r="O192" s="142"/>
      <c r="P192" s="143">
        <v>0</v>
      </c>
      <c r="Q192" s="142">
        <f>ROUND(E192*P192,2)</f>
        <v>0</v>
      </c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 t="s">
        <v>169</v>
      </c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</row>
    <row r="193" spans="1:56" outlineLevel="1" x14ac:dyDescent="0.2">
      <c r="A193" s="180">
        <v>94</v>
      </c>
      <c r="B193" s="181" t="s">
        <v>193</v>
      </c>
      <c r="C193" s="182" t="s">
        <v>194</v>
      </c>
      <c r="D193" s="183" t="s">
        <v>176</v>
      </c>
      <c r="E193" s="184">
        <v>10</v>
      </c>
      <c r="F193" s="185"/>
      <c r="G193" s="186">
        <f t="shared" si="18"/>
        <v>0</v>
      </c>
      <c r="H193" s="153"/>
      <c r="I193" s="154">
        <f t="shared" si="19"/>
        <v>0</v>
      </c>
      <c r="J193" s="153"/>
      <c r="K193" s="154">
        <f t="shared" si="20"/>
        <v>0</v>
      </c>
      <c r="L193" s="154">
        <v>21</v>
      </c>
      <c r="M193" s="154">
        <f t="shared" si="21"/>
        <v>0</v>
      </c>
      <c r="N193" s="142"/>
      <c r="O193" s="142"/>
      <c r="P193" s="143">
        <v>0</v>
      </c>
      <c r="Q193" s="142">
        <f>ROUND(E193*P193,2)</f>
        <v>0</v>
      </c>
      <c r="R193" s="136"/>
      <c r="S193" s="136"/>
      <c r="T193" s="136"/>
      <c r="U193" s="136"/>
      <c r="V193" s="136"/>
      <c r="W193" s="136"/>
      <c r="X193" s="136"/>
      <c r="Y193" s="136"/>
      <c r="Z193" s="136"/>
      <c r="AA193" s="136" t="s">
        <v>169</v>
      </c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</row>
    <row r="194" spans="1:56" outlineLevel="1" x14ac:dyDescent="0.2">
      <c r="A194" s="180">
        <v>95</v>
      </c>
      <c r="B194" s="181" t="s">
        <v>195</v>
      </c>
      <c r="C194" s="182" t="s">
        <v>196</v>
      </c>
      <c r="D194" s="183" t="s">
        <v>155</v>
      </c>
      <c r="E194" s="184">
        <v>4</v>
      </c>
      <c r="F194" s="185"/>
      <c r="G194" s="186">
        <f t="shared" si="18"/>
        <v>0</v>
      </c>
      <c r="H194" s="153"/>
      <c r="I194" s="154">
        <f t="shared" si="19"/>
        <v>0</v>
      </c>
      <c r="J194" s="153"/>
      <c r="K194" s="154">
        <f t="shared" si="20"/>
        <v>0</v>
      </c>
      <c r="L194" s="154">
        <v>21</v>
      </c>
      <c r="M194" s="154">
        <f t="shared" si="21"/>
        <v>0</v>
      </c>
      <c r="N194" s="142"/>
      <c r="O194" s="142"/>
      <c r="P194" s="143">
        <v>0</v>
      </c>
      <c r="Q194" s="142">
        <f>ROUND(E194*P194,2)</f>
        <v>0</v>
      </c>
      <c r="R194" s="136"/>
      <c r="S194" s="136"/>
      <c r="T194" s="136"/>
      <c r="U194" s="136"/>
      <c r="V194" s="136"/>
      <c r="W194" s="136"/>
      <c r="X194" s="136"/>
      <c r="Y194" s="136"/>
      <c r="Z194" s="136"/>
      <c r="AA194" s="136" t="s">
        <v>169</v>
      </c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</row>
    <row r="195" spans="1:56" outlineLevel="1" x14ac:dyDescent="0.2">
      <c r="A195" s="180">
        <v>96</v>
      </c>
      <c r="B195" s="158" t="s">
        <v>886</v>
      </c>
      <c r="C195" s="159" t="s">
        <v>887</v>
      </c>
      <c r="D195" s="160" t="s">
        <v>176</v>
      </c>
      <c r="E195" s="161">
        <v>6</v>
      </c>
      <c r="F195" s="185"/>
      <c r="G195" s="186">
        <f t="shared" ref="G195:G199" si="22">ROUND(E195*F195,2)</f>
        <v>0</v>
      </c>
      <c r="H195" s="153"/>
      <c r="I195" s="154">
        <f t="shared" ref="I195:I199" si="23">ROUND(E195*H195,2)</f>
        <v>0</v>
      </c>
      <c r="J195" s="153"/>
      <c r="K195" s="154">
        <f t="shared" ref="K195:K199" si="24">ROUND(E195*J195,2)</f>
        <v>0</v>
      </c>
      <c r="L195" s="154">
        <v>21</v>
      </c>
      <c r="M195" s="154">
        <f t="shared" ref="M195:M199" si="25">G195*(1+L195/100)</f>
        <v>0</v>
      </c>
      <c r="N195" s="142"/>
      <c r="O195" s="142"/>
      <c r="P195" s="143"/>
      <c r="Q195" s="142"/>
      <c r="R195" s="136"/>
      <c r="S195" s="136"/>
      <c r="T195" s="136"/>
      <c r="U195" s="136"/>
      <c r="V195" s="136"/>
      <c r="W195" s="136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</row>
    <row r="196" spans="1:56" outlineLevel="1" x14ac:dyDescent="0.2">
      <c r="A196" s="180">
        <v>97</v>
      </c>
      <c r="B196" s="158" t="s">
        <v>888</v>
      </c>
      <c r="C196" s="159" t="s">
        <v>889</v>
      </c>
      <c r="D196" s="160" t="s">
        <v>176</v>
      </c>
      <c r="E196" s="161">
        <v>14</v>
      </c>
      <c r="F196" s="185"/>
      <c r="G196" s="186">
        <f t="shared" si="22"/>
        <v>0</v>
      </c>
      <c r="H196" s="153"/>
      <c r="I196" s="154">
        <f t="shared" si="23"/>
        <v>0</v>
      </c>
      <c r="J196" s="153"/>
      <c r="K196" s="154">
        <f t="shared" si="24"/>
        <v>0</v>
      </c>
      <c r="L196" s="154">
        <v>21</v>
      </c>
      <c r="M196" s="154">
        <f t="shared" si="25"/>
        <v>0</v>
      </c>
      <c r="N196" s="142"/>
      <c r="O196" s="142"/>
      <c r="P196" s="143"/>
      <c r="Q196" s="142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</row>
    <row r="197" spans="1:56" outlineLevel="1" x14ac:dyDescent="0.2">
      <c r="A197" s="180">
        <v>98</v>
      </c>
      <c r="B197" s="158" t="s">
        <v>890</v>
      </c>
      <c r="C197" s="159" t="s">
        <v>891</v>
      </c>
      <c r="D197" s="160" t="s">
        <v>176</v>
      </c>
      <c r="E197" s="161">
        <v>13</v>
      </c>
      <c r="F197" s="185"/>
      <c r="G197" s="186">
        <f t="shared" si="22"/>
        <v>0</v>
      </c>
      <c r="H197" s="153"/>
      <c r="I197" s="154">
        <f t="shared" si="23"/>
        <v>0</v>
      </c>
      <c r="J197" s="153"/>
      <c r="K197" s="154">
        <f t="shared" si="24"/>
        <v>0</v>
      </c>
      <c r="L197" s="154">
        <v>21</v>
      </c>
      <c r="M197" s="154">
        <f t="shared" si="25"/>
        <v>0</v>
      </c>
      <c r="N197" s="142"/>
      <c r="O197" s="142"/>
      <c r="P197" s="143"/>
      <c r="Q197" s="142"/>
      <c r="R197" s="136"/>
      <c r="S197" s="136"/>
      <c r="T197" s="136"/>
      <c r="U197" s="136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</row>
    <row r="198" spans="1:56" outlineLevel="1" x14ac:dyDescent="0.2">
      <c r="A198" s="180">
        <v>99</v>
      </c>
      <c r="B198" s="158" t="s">
        <v>892</v>
      </c>
      <c r="C198" s="159" t="s">
        <v>893</v>
      </c>
      <c r="D198" s="160" t="s">
        <v>176</v>
      </c>
      <c r="E198" s="161">
        <v>46</v>
      </c>
      <c r="F198" s="185"/>
      <c r="G198" s="186">
        <f t="shared" si="22"/>
        <v>0</v>
      </c>
      <c r="H198" s="153"/>
      <c r="I198" s="154">
        <f t="shared" si="23"/>
        <v>0</v>
      </c>
      <c r="J198" s="153"/>
      <c r="K198" s="154">
        <f t="shared" si="24"/>
        <v>0</v>
      </c>
      <c r="L198" s="154">
        <v>21</v>
      </c>
      <c r="M198" s="154">
        <f t="shared" si="25"/>
        <v>0</v>
      </c>
      <c r="N198" s="142"/>
      <c r="O198" s="142"/>
      <c r="P198" s="143"/>
      <c r="Q198" s="142"/>
      <c r="R198" s="136"/>
      <c r="S198" s="136"/>
      <c r="T198" s="136"/>
      <c r="U198" s="136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/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</row>
    <row r="199" spans="1:56" outlineLevel="1" x14ac:dyDescent="0.2">
      <c r="A199" s="180">
        <v>100</v>
      </c>
      <c r="B199" s="158" t="s">
        <v>884</v>
      </c>
      <c r="C199" s="159" t="s">
        <v>885</v>
      </c>
      <c r="D199" s="160" t="s">
        <v>155</v>
      </c>
      <c r="E199" s="161">
        <v>4</v>
      </c>
      <c r="F199" s="185"/>
      <c r="G199" s="186">
        <f t="shared" si="22"/>
        <v>0</v>
      </c>
      <c r="H199" s="153"/>
      <c r="I199" s="154">
        <f t="shared" si="23"/>
        <v>0</v>
      </c>
      <c r="J199" s="153"/>
      <c r="K199" s="154">
        <f t="shared" si="24"/>
        <v>0</v>
      </c>
      <c r="L199" s="154">
        <v>21</v>
      </c>
      <c r="M199" s="154">
        <f t="shared" si="25"/>
        <v>0</v>
      </c>
      <c r="N199" s="142"/>
      <c r="O199" s="142"/>
      <c r="P199" s="143"/>
      <c r="Q199" s="142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</row>
    <row r="200" spans="1:56" ht="22.5" outlineLevel="1" x14ac:dyDescent="0.2">
      <c r="A200" s="180">
        <v>101</v>
      </c>
      <c r="B200" s="181" t="s">
        <v>197</v>
      </c>
      <c r="C200" s="182" t="s">
        <v>198</v>
      </c>
      <c r="D200" s="183" t="s">
        <v>155</v>
      </c>
      <c r="E200" s="184">
        <v>4</v>
      </c>
      <c r="F200" s="185"/>
      <c r="G200" s="186">
        <f t="shared" si="18"/>
        <v>0</v>
      </c>
      <c r="H200" s="153"/>
      <c r="I200" s="154">
        <f t="shared" si="19"/>
        <v>0</v>
      </c>
      <c r="J200" s="153"/>
      <c r="K200" s="154">
        <f t="shared" si="20"/>
        <v>0</v>
      </c>
      <c r="L200" s="154">
        <v>21</v>
      </c>
      <c r="M200" s="154">
        <f t="shared" si="21"/>
        <v>0</v>
      </c>
      <c r="N200" s="142"/>
      <c r="O200" s="142"/>
      <c r="P200" s="143">
        <v>0</v>
      </c>
      <c r="Q200" s="142">
        <f>ROUND(E200*P200,2)</f>
        <v>0</v>
      </c>
      <c r="R200" s="136"/>
      <c r="S200" s="136"/>
      <c r="T200" s="136"/>
      <c r="U200" s="136"/>
      <c r="V200" s="136"/>
      <c r="W200" s="136"/>
      <c r="X200" s="136"/>
      <c r="Y200" s="136"/>
      <c r="Z200" s="136"/>
      <c r="AA200" s="136" t="s">
        <v>169</v>
      </c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</row>
    <row r="201" spans="1:56" outlineLevel="1" x14ac:dyDescent="0.2">
      <c r="A201" s="180">
        <v>102</v>
      </c>
      <c r="B201" s="181" t="s">
        <v>199</v>
      </c>
      <c r="C201" s="182" t="s">
        <v>200</v>
      </c>
      <c r="D201" s="183" t="s">
        <v>155</v>
      </c>
      <c r="E201" s="184">
        <v>4</v>
      </c>
      <c r="F201" s="185"/>
      <c r="G201" s="186">
        <f t="shared" si="18"/>
        <v>0</v>
      </c>
      <c r="H201" s="153"/>
      <c r="I201" s="154">
        <f t="shared" si="19"/>
        <v>0</v>
      </c>
      <c r="J201" s="153"/>
      <c r="K201" s="154">
        <f t="shared" si="20"/>
        <v>0</v>
      </c>
      <c r="L201" s="154">
        <v>21</v>
      </c>
      <c r="M201" s="154">
        <f t="shared" si="21"/>
        <v>0</v>
      </c>
      <c r="N201" s="142"/>
      <c r="O201" s="142"/>
      <c r="P201" s="143">
        <v>0</v>
      </c>
      <c r="Q201" s="142">
        <f>ROUND(E201*P201,2)</f>
        <v>0</v>
      </c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 t="s">
        <v>169</v>
      </c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36"/>
      <c r="BB201" s="136"/>
      <c r="BC201" s="136"/>
      <c r="BD201" s="136"/>
    </row>
    <row r="202" spans="1:56" outlineLevel="1" x14ac:dyDescent="0.2">
      <c r="A202" s="180">
        <v>103</v>
      </c>
      <c r="B202" s="181" t="s">
        <v>201</v>
      </c>
      <c r="C202" s="182" t="s">
        <v>202</v>
      </c>
      <c r="D202" s="183" t="s">
        <v>155</v>
      </c>
      <c r="E202" s="184">
        <v>4</v>
      </c>
      <c r="F202" s="185"/>
      <c r="G202" s="186">
        <f t="shared" si="18"/>
        <v>0</v>
      </c>
      <c r="H202" s="153"/>
      <c r="I202" s="154">
        <f t="shared" si="19"/>
        <v>0</v>
      </c>
      <c r="J202" s="153"/>
      <c r="K202" s="154">
        <f t="shared" si="20"/>
        <v>0</v>
      </c>
      <c r="L202" s="154">
        <v>21</v>
      </c>
      <c r="M202" s="154">
        <f t="shared" si="21"/>
        <v>0</v>
      </c>
      <c r="N202" s="142"/>
      <c r="O202" s="142"/>
      <c r="P202" s="143">
        <v>0</v>
      </c>
      <c r="Q202" s="142">
        <f>ROUND(E202*P202,2)</f>
        <v>0</v>
      </c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 t="s">
        <v>169</v>
      </c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</row>
    <row r="203" spans="1:56" outlineLevel="1" x14ac:dyDescent="0.2">
      <c r="A203" s="180">
        <v>104</v>
      </c>
      <c r="B203" s="158" t="s">
        <v>882</v>
      </c>
      <c r="C203" s="159" t="s">
        <v>883</v>
      </c>
      <c r="D203" s="160" t="s">
        <v>166</v>
      </c>
      <c r="E203" s="161">
        <v>0.08</v>
      </c>
      <c r="F203" s="185"/>
      <c r="G203" s="186"/>
      <c r="H203" s="153"/>
      <c r="I203" s="154"/>
      <c r="J203" s="153"/>
      <c r="K203" s="154"/>
      <c r="L203" s="154"/>
      <c r="M203" s="154"/>
      <c r="N203" s="142"/>
      <c r="O203" s="142"/>
      <c r="P203" s="143"/>
      <c r="Q203" s="142"/>
      <c r="R203" s="136"/>
      <c r="S203" s="136"/>
      <c r="T203" s="136"/>
      <c r="U203" s="136"/>
      <c r="V203" s="136"/>
      <c r="W203" s="136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36"/>
      <c r="BB203" s="136"/>
      <c r="BC203" s="136"/>
      <c r="BD203" s="136"/>
    </row>
    <row r="204" spans="1:56" ht="22.5" outlineLevel="1" x14ac:dyDescent="0.2">
      <c r="A204" s="180">
        <v>105</v>
      </c>
      <c r="B204" s="181" t="s">
        <v>203</v>
      </c>
      <c r="C204" s="182" t="s">
        <v>204</v>
      </c>
      <c r="D204" s="183" t="s">
        <v>166</v>
      </c>
      <c r="E204" s="184">
        <v>4.7759999999999997E-2</v>
      </c>
      <c r="F204" s="185"/>
      <c r="G204" s="186">
        <f t="shared" si="18"/>
        <v>0</v>
      </c>
      <c r="H204" s="153"/>
      <c r="I204" s="154">
        <f t="shared" si="19"/>
        <v>0</v>
      </c>
      <c r="J204" s="153"/>
      <c r="K204" s="154">
        <f t="shared" si="20"/>
        <v>0</v>
      </c>
      <c r="L204" s="154">
        <v>21</v>
      </c>
      <c r="M204" s="154">
        <f t="shared" si="21"/>
        <v>0</v>
      </c>
      <c r="N204" s="142"/>
      <c r="O204" s="142"/>
      <c r="P204" s="143">
        <v>0</v>
      </c>
      <c r="Q204" s="142">
        <f>ROUND(E204*P204,2)</f>
        <v>0</v>
      </c>
      <c r="R204" s="136"/>
      <c r="S204" s="136"/>
      <c r="T204" s="136"/>
      <c r="U204" s="136"/>
      <c r="V204" s="136"/>
      <c r="W204" s="136"/>
      <c r="X204" s="136"/>
      <c r="Y204" s="136"/>
      <c r="Z204" s="136"/>
      <c r="AA204" s="136" t="s">
        <v>169</v>
      </c>
      <c r="AB204" s="136"/>
      <c r="AC204" s="136"/>
      <c r="AD204" s="136"/>
      <c r="AE204" s="136"/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</row>
    <row r="205" spans="1:56" outlineLevel="1" x14ac:dyDescent="0.2">
      <c r="A205" s="180"/>
      <c r="B205" s="181"/>
      <c r="C205" s="241" t="s">
        <v>982</v>
      </c>
      <c r="D205" s="183"/>
      <c r="E205" s="184"/>
      <c r="F205" s="185"/>
      <c r="G205" s="195">
        <f>SUM(G181:G204)</f>
        <v>0</v>
      </c>
      <c r="H205" s="153"/>
      <c r="I205" s="154"/>
      <c r="J205" s="153"/>
      <c r="K205" s="154"/>
      <c r="L205" s="154"/>
      <c r="M205" s="154"/>
      <c r="N205" s="142"/>
      <c r="O205" s="142"/>
      <c r="P205" s="143"/>
      <c r="Q205" s="142"/>
      <c r="R205" s="136"/>
      <c r="S205" s="136"/>
      <c r="T205" s="136"/>
      <c r="U205" s="136"/>
      <c r="V205" s="136"/>
      <c r="W205" s="136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36"/>
      <c r="BB205" s="136"/>
      <c r="BC205" s="136"/>
      <c r="BD205" s="136"/>
    </row>
    <row r="206" spans="1:56" x14ac:dyDescent="0.2">
      <c r="A206" s="193" t="s">
        <v>126</v>
      </c>
      <c r="B206" s="175" t="s">
        <v>75</v>
      </c>
      <c r="C206" s="176" t="s">
        <v>76</v>
      </c>
      <c r="D206" s="177"/>
      <c r="E206" s="178"/>
      <c r="F206" s="179"/>
      <c r="G206" s="179"/>
      <c r="H206" s="170"/>
      <c r="I206" s="170">
        <f>SUM(I208:I209)</f>
        <v>0</v>
      </c>
      <c r="J206" s="170"/>
      <c r="K206" s="170">
        <f>SUM(K208:K209)</f>
        <v>0</v>
      </c>
      <c r="L206" s="170"/>
      <c r="M206" s="170">
        <f>SUM(M208:M209)</f>
        <v>0</v>
      </c>
      <c r="N206" s="144"/>
      <c r="O206" s="144"/>
      <c r="P206" s="145"/>
      <c r="Q206" s="144">
        <f>SUM(Q208:Q209)</f>
        <v>0</v>
      </c>
      <c r="AA206" t="s">
        <v>127</v>
      </c>
    </row>
    <row r="207" spans="1:56" x14ac:dyDescent="0.2">
      <c r="A207" s="180">
        <v>106</v>
      </c>
      <c r="B207" s="181" t="s">
        <v>728</v>
      </c>
      <c r="C207" s="182" t="s">
        <v>729</v>
      </c>
      <c r="D207" s="183" t="s">
        <v>176</v>
      </c>
      <c r="E207" s="184">
        <v>8</v>
      </c>
      <c r="F207" s="186"/>
      <c r="G207" s="186">
        <f t="shared" si="18"/>
        <v>0</v>
      </c>
      <c r="H207" s="154"/>
      <c r="I207" s="154"/>
      <c r="J207" s="154"/>
      <c r="K207" s="154"/>
      <c r="L207" s="154"/>
      <c r="M207" s="154"/>
      <c r="N207" s="155"/>
      <c r="O207" s="155"/>
      <c r="P207" s="156"/>
      <c r="Q207" s="155"/>
    </row>
    <row r="208" spans="1:56" outlineLevel="1" x14ac:dyDescent="0.2">
      <c r="A208" s="180">
        <v>107</v>
      </c>
      <c r="B208" s="181" t="s">
        <v>205</v>
      </c>
      <c r="C208" s="182" t="s">
        <v>206</v>
      </c>
      <c r="D208" s="183" t="s">
        <v>176</v>
      </c>
      <c r="E208" s="184">
        <v>100</v>
      </c>
      <c r="F208" s="185"/>
      <c r="G208" s="186">
        <f>ROUND(E208*F208,2)</f>
        <v>0</v>
      </c>
      <c r="H208" s="153"/>
      <c r="I208" s="154">
        <f>ROUND(E208*H208,2)</f>
        <v>0</v>
      </c>
      <c r="J208" s="153"/>
      <c r="K208" s="154">
        <f>ROUND(E208*J208,2)</f>
        <v>0</v>
      </c>
      <c r="L208" s="154">
        <v>21</v>
      </c>
      <c r="M208" s="154">
        <f>G208*(1+L208/100)</f>
        <v>0</v>
      </c>
      <c r="N208" s="142"/>
      <c r="O208" s="142"/>
      <c r="P208" s="143">
        <v>0</v>
      </c>
      <c r="Q208" s="142">
        <f>ROUND(E208*P208,2)</f>
        <v>0</v>
      </c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 t="s">
        <v>169</v>
      </c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</row>
    <row r="209" spans="1:56" ht="22.5" outlineLevel="1" x14ac:dyDescent="0.2">
      <c r="A209" s="180">
        <v>108</v>
      </c>
      <c r="B209" s="181" t="s">
        <v>207</v>
      </c>
      <c r="C209" s="182" t="s">
        <v>208</v>
      </c>
      <c r="D209" s="183" t="s">
        <v>166</v>
      </c>
      <c r="E209" s="184">
        <v>7.8E-2</v>
      </c>
      <c r="F209" s="185"/>
      <c r="G209" s="186">
        <f>ROUND(E209*F209,2)</f>
        <v>0</v>
      </c>
      <c r="H209" s="153"/>
      <c r="I209" s="154">
        <f>ROUND(E209*H209,2)</f>
        <v>0</v>
      </c>
      <c r="J209" s="153"/>
      <c r="K209" s="154">
        <f>ROUND(E209*J209,2)</f>
        <v>0</v>
      </c>
      <c r="L209" s="154">
        <v>21</v>
      </c>
      <c r="M209" s="154">
        <f>G209*(1+L209/100)</f>
        <v>0</v>
      </c>
      <c r="N209" s="142"/>
      <c r="O209" s="142"/>
      <c r="P209" s="143">
        <v>0</v>
      </c>
      <c r="Q209" s="142">
        <f>ROUND(E209*P209,2)</f>
        <v>0</v>
      </c>
      <c r="R209" s="136"/>
      <c r="S209" s="136"/>
      <c r="T209" s="136"/>
      <c r="U209" s="136"/>
      <c r="V209" s="136"/>
      <c r="W209" s="136"/>
      <c r="X209" s="136"/>
      <c r="Y209" s="136"/>
      <c r="Z209" s="136"/>
      <c r="AA209" s="136" t="s">
        <v>169</v>
      </c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</row>
    <row r="210" spans="1:56" outlineLevel="1" x14ac:dyDescent="0.2">
      <c r="A210" s="180"/>
      <c r="B210" s="181"/>
      <c r="C210" s="241" t="s">
        <v>981</v>
      </c>
      <c r="D210" s="183"/>
      <c r="E210" s="184"/>
      <c r="F210" s="185"/>
      <c r="G210" s="195">
        <f>SUM(G207:G209)</f>
        <v>0</v>
      </c>
      <c r="H210" s="153"/>
      <c r="I210" s="154"/>
      <c r="J210" s="153"/>
      <c r="K210" s="154"/>
      <c r="L210" s="154"/>
      <c r="M210" s="154"/>
      <c r="N210" s="142"/>
      <c r="O210" s="142"/>
      <c r="P210" s="143"/>
      <c r="Q210" s="142"/>
      <c r="R210" s="136"/>
      <c r="S210" s="136"/>
      <c r="T210" s="136"/>
      <c r="U210" s="136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</row>
    <row r="211" spans="1:56" x14ac:dyDescent="0.2">
      <c r="A211" s="193" t="s">
        <v>126</v>
      </c>
      <c r="B211" s="175" t="s">
        <v>77</v>
      </c>
      <c r="C211" s="176" t="s">
        <v>78</v>
      </c>
      <c r="D211" s="177"/>
      <c r="E211" s="178"/>
      <c r="F211" s="179"/>
      <c r="G211" s="179"/>
      <c r="H211" s="170"/>
      <c r="I211" s="170">
        <f>SUM(I212:I258)</f>
        <v>0</v>
      </c>
      <c r="J211" s="170"/>
      <c r="K211" s="170">
        <f>SUM(K212:K258)</f>
        <v>0</v>
      </c>
      <c r="L211" s="170"/>
      <c r="M211" s="170">
        <f>SUM(M212:M258)</f>
        <v>0</v>
      </c>
      <c r="N211" s="144"/>
      <c r="O211" s="144"/>
      <c r="P211" s="145"/>
      <c r="Q211" s="144">
        <f>SUM(Q212:Q258)</f>
        <v>0</v>
      </c>
      <c r="AA211" t="s">
        <v>127</v>
      </c>
    </row>
    <row r="212" spans="1:56" outlineLevel="1" x14ac:dyDescent="0.2">
      <c r="A212" s="180">
        <v>109</v>
      </c>
      <c r="B212" s="181" t="s">
        <v>209</v>
      </c>
      <c r="C212" s="182" t="s">
        <v>210</v>
      </c>
      <c r="D212" s="183" t="s">
        <v>211</v>
      </c>
      <c r="E212" s="184">
        <v>2</v>
      </c>
      <c r="F212" s="185"/>
      <c r="G212" s="186">
        <f t="shared" ref="G212" si="26">ROUND(E212*F212,2)</f>
        <v>0</v>
      </c>
      <c r="H212" s="153"/>
      <c r="I212" s="154">
        <f>ROUND(E212*H212,2)</f>
        <v>0</v>
      </c>
      <c r="J212" s="153"/>
      <c r="K212" s="154">
        <f>ROUND(E212*J212,2)</f>
        <v>0</v>
      </c>
      <c r="L212" s="154">
        <v>21</v>
      </c>
      <c r="M212" s="154">
        <f>G212*(1+L212/100)</f>
        <v>0</v>
      </c>
      <c r="N212" s="142"/>
      <c r="O212" s="142"/>
      <c r="P212" s="143">
        <v>0</v>
      </c>
      <c r="Q212" s="142">
        <f>ROUND(E212*P212,2)</f>
        <v>0</v>
      </c>
      <c r="R212" s="136"/>
      <c r="S212" s="136"/>
      <c r="T212" s="136"/>
      <c r="U212" s="136"/>
      <c r="V212" s="136"/>
      <c r="W212" s="136"/>
      <c r="X212" s="136"/>
      <c r="Y212" s="136"/>
      <c r="Z212" s="136"/>
      <c r="AA212" s="136" t="s">
        <v>169</v>
      </c>
      <c r="AB212" s="136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</row>
    <row r="213" spans="1:56" outlineLevel="1" x14ac:dyDescent="0.2">
      <c r="A213" s="180"/>
      <c r="B213" s="181"/>
      <c r="C213" s="187" t="s">
        <v>212</v>
      </c>
      <c r="D213" s="188"/>
      <c r="E213" s="189"/>
      <c r="F213" s="186"/>
      <c r="G213" s="186"/>
      <c r="H213" s="154"/>
      <c r="I213" s="154"/>
      <c r="J213" s="154"/>
      <c r="K213" s="154"/>
      <c r="L213" s="154"/>
      <c r="M213" s="154"/>
      <c r="N213" s="142"/>
      <c r="O213" s="142"/>
      <c r="P213" s="143"/>
      <c r="Q213" s="142"/>
      <c r="R213" s="136"/>
      <c r="S213" s="136"/>
      <c r="T213" s="136"/>
      <c r="U213" s="136"/>
      <c r="V213" s="136"/>
      <c r="W213" s="136"/>
      <c r="X213" s="136"/>
      <c r="Y213" s="136"/>
      <c r="Z213" s="136"/>
      <c r="AA213" s="136" t="s">
        <v>134</v>
      </c>
      <c r="AB213" s="136">
        <v>0</v>
      </c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</row>
    <row r="214" spans="1:56" outlineLevel="1" x14ac:dyDescent="0.2">
      <c r="A214" s="180"/>
      <c r="B214" s="181"/>
      <c r="C214" s="187" t="s">
        <v>213</v>
      </c>
      <c r="D214" s="188"/>
      <c r="E214" s="189"/>
      <c r="F214" s="186"/>
      <c r="G214" s="186"/>
      <c r="H214" s="154"/>
      <c r="I214" s="154"/>
      <c r="J214" s="154"/>
      <c r="K214" s="154"/>
      <c r="L214" s="154"/>
      <c r="M214" s="154"/>
      <c r="N214" s="142"/>
      <c r="O214" s="142"/>
      <c r="P214" s="143"/>
      <c r="Q214" s="142"/>
      <c r="R214" s="136"/>
      <c r="S214" s="136"/>
      <c r="T214" s="136"/>
      <c r="U214" s="136"/>
      <c r="V214" s="136"/>
      <c r="W214" s="136"/>
      <c r="X214" s="136"/>
      <c r="Y214" s="136"/>
      <c r="Z214" s="136"/>
      <c r="AA214" s="136" t="s">
        <v>134</v>
      </c>
      <c r="AB214" s="136">
        <v>0</v>
      </c>
      <c r="AC214" s="136"/>
      <c r="AD214" s="136"/>
      <c r="AE214" s="136"/>
      <c r="AF214" s="136"/>
      <c r="AG214" s="136"/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  <c r="AR214" s="136"/>
      <c r="AS214" s="136"/>
      <c r="AT214" s="136"/>
      <c r="AU214" s="136"/>
      <c r="AV214" s="136"/>
      <c r="AW214" s="136"/>
      <c r="AX214" s="136"/>
      <c r="AY214" s="136"/>
      <c r="AZ214" s="136"/>
      <c r="BA214" s="136"/>
      <c r="BB214" s="136"/>
      <c r="BC214" s="136"/>
      <c r="BD214" s="136"/>
    </row>
    <row r="215" spans="1:56" outlineLevel="1" x14ac:dyDescent="0.2">
      <c r="A215" s="180"/>
      <c r="B215" s="181"/>
      <c r="C215" s="187" t="s">
        <v>182</v>
      </c>
      <c r="D215" s="188"/>
      <c r="E215" s="189">
        <v>2</v>
      </c>
      <c r="F215" s="186"/>
      <c r="G215" s="186"/>
      <c r="H215" s="154"/>
      <c r="I215" s="154"/>
      <c r="J215" s="154"/>
      <c r="K215" s="154"/>
      <c r="L215" s="154"/>
      <c r="M215" s="154"/>
      <c r="N215" s="142"/>
      <c r="O215" s="142"/>
      <c r="P215" s="143"/>
      <c r="Q215" s="142"/>
      <c r="R215" s="136"/>
      <c r="S215" s="136"/>
      <c r="T215" s="136"/>
      <c r="U215" s="136"/>
      <c r="V215" s="136"/>
      <c r="W215" s="136"/>
      <c r="X215" s="136"/>
      <c r="Y215" s="136"/>
      <c r="Z215" s="136"/>
      <c r="AA215" s="136" t="s">
        <v>134</v>
      </c>
      <c r="AB215" s="136">
        <v>0</v>
      </c>
      <c r="AC215" s="136"/>
      <c r="AD215" s="136"/>
      <c r="AE215" s="136"/>
      <c r="AF215" s="136"/>
      <c r="AG215" s="136"/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  <c r="AR215" s="136"/>
      <c r="AS215" s="136"/>
      <c r="AT215" s="136"/>
      <c r="AU215" s="136"/>
      <c r="AV215" s="136"/>
      <c r="AW215" s="136"/>
      <c r="AX215" s="136"/>
      <c r="AY215" s="136"/>
      <c r="AZ215" s="136"/>
      <c r="BA215" s="136"/>
      <c r="BB215" s="136"/>
      <c r="BC215" s="136"/>
      <c r="BD215" s="136"/>
    </row>
    <row r="216" spans="1:56" outlineLevel="1" x14ac:dyDescent="0.2">
      <c r="A216" s="180">
        <v>110</v>
      </c>
      <c r="B216" s="181" t="s">
        <v>214</v>
      </c>
      <c r="C216" s="182" t="s">
        <v>215</v>
      </c>
      <c r="D216" s="183" t="s">
        <v>211</v>
      </c>
      <c r="E216" s="184">
        <v>2</v>
      </c>
      <c r="F216" s="185"/>
      <c r="G216" s="186">
        <f>ROUND(E216*F216,2)</f>
        <v>0</v>
      </c>
      <c r="H216" s="153"/>
      <c r="I216" s="154">
        <f>ROUND(E216*H216,2)</f>
        <v>0</v>
      </c>
      <c r="J216" s="153"/>
      <c r="K216" s="154">
        <f>ROUND(E216*J216,2)</f>
        <v>0</v>
      </c>
      <c r="L216" s="154">
        <v>21</v>
      </c>
      <c r="M216" s="154">
        <f>G216*(1+L216/100)</f>
        <v>0</v>
      </c>
      <c r="N216" s="142"/>
      <c r="O216" s="142"/>
      <c r="P216" s="143">
        <v>0</v>
      </c>
      <c r="Q216" s="142">
        <f>ROUND(E216*P216,2)</f>
        <v>0</v>
      </c>
      <c r="R216" s="136"/>
      <c r="S216" s="136"/>
      <c r="T216" s="136"/>
      <c r="U216" s="136"/>
      <c r="V216" s="136"/>
      <c r="W216" s="136"/>
      <c r="X216" s="136"/>
      <c r="Y216" s="136"/>
      <c r="Z216" s="136"/>
      <c r="AA216" s="136" t="s">
        <v>169</v>
      </c>
      <c r="AB216" s="136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</row>
    <row r="217" spans="1:56" outlineLevel="1" x14ac:dyDescent="0.2">
      <c r="A217" s="180"/>
      <c r="B217" s="181"/>
      <c r="C217" s="187" t="s">
        <v>212</v>
      </c>
      <c r="D217" s="188"/>
      <c r="E217" s="189"/>
      <c r="F217" s="186"/>
      <c r="G217" s="186"/>
      <c r="H217" s="154"/>
      <c r="I217" s="154"/>
      <c r="J217" s="154"/>
      <c r="K217" s="154"/>
      <c r="L217" s="154"/>
      <c r="M217" s="154"/>
      <c r="N217" s="142"/>
      <c r="O217" s="142"/>
      <c r="P217" s="143"/>
      <c r="Q217" s="142"/>
      <c r="R217" s="136"/>
      <c r="S217" s="136"/>
      <c r="T217" s="136"/>
      <c r="U217" s="136"/>
      <c r="V217" s="136"/>
      <c r="W217" s="136"/>
      <c r="X217" s="136"/>
      <c r="Y217" s="136"/>
      <c r="Z217" s="136"/>
      <c r="AA217" s="136" t="s">
        <v>134</v>
      </c>
      <c r="AB217" s="136">
        <v>0</v>
      </c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36"/>
      <c r="BB217" s="136"/>
      <c r="BC217" s="136"/>
      <c r="BD217" s="136"/>
    </row>
    <row r="218" spans="1:56" outlineLevel="1" x14ac:dyDescent="0.2">
      <c r="A218" s="180"/>
      <c r="B218" s="181"/>
      <c r="C218" s="187" t="s">
        <v>213</v>
      </c>
      <c r="D218" s="188"/>
      <c r="E218" s="189"/>
      <c r="F218" s="186"/>
      <c r="G218" s="186"/>
      <c r="H218" s="154"/>
      <c r="I218" s="154"/>
      <c r="J218" s="154"/>
      <c r="K218" s="154"/>
      <c r="L218" s="154"/>
      <c r="M218" s="154"/>
      <c r="N218" s="142"/>
      <c r="O218" s="142"/>
      <c r="P218" s="143"/>
      <c r="Q218" s="142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 t="s">
        <v>134</v>
      </c>
      <c r="AB218" s="136">
        <v>0</v>
      </c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</row>
    <row r="219" spans="1:56" outlineLevel="1" x14ac:dyDescent="0.2">
      <c r="A219" s="180"/>
      <c r="B219" s="181"/>
      <c r="C219" s="187" t="s">
        <v>182</v>
      </c>
      <c r="D219" s="188"/>
      <c r="E219" s="189">
        <v>2</v>
      </c>
      <c r="F219" s="186"/>
      <c r="G219" s="186"/>
      <c r="H219" s="154"/>
      <c r="I219" s="154"/>
      <c r="J219" s="154"/>
      <c r="K219" s="154"/>
      <c r="L219" s="154"/>
      <c r="M219" s="154"/>
      <c r="N219" s="142"/>
      <c r="O219" s="142"/>
      <c r="P219" s="143"/>
      <c r="Q219" s="142"/>
      <c r="R219" s="136"/>
      <c r="S219" s="136"/>
      <c r="T219" s="136"/>
      <c r="U219" s="136"/>
      <c r="V219" s="136"/>
      <c r="W219" s="136"/>
      <c r="X219" s="136"/>
      <c r="Y219" s="136"/>
      <c r="Z219" s="136"/>
      <c r="AA219" s="136" t="s">
        <v>134</v>
      </c>
      <c r="AB219" s="136">
        <v>0</v>
      </c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</row>
    <row r="220" spans="1:56" outlineLevel="1" x14ac:dyDescent="0.2">
      <c r="A220" s="180">
        <v>111</v>
      </c>
      <c r="B220" s="181" t="s">
        <v>216</v>
      </c>
      <c r="C220" s="182" t="s">
        <v>217</v>
      </c>
      <c r="D220" s="183" t="s">
        <v>211</v>
      </c>
      <c r="E220" s="184">
        <v>2</v>
      </c>
      <c r="F220" s="185"/>
      <c r="G220" s="186">
        <f>ROUND(E220*F220,2)</f>
        <v>0</v>
      </c>
      <c r="H220" s="153"/>
      <c r="I220" s="154">
        <f>ROUND(E220*H220,2)</f>
        <v>0</v>
      </c>
      <c r="J220" s="153"/>
      <c r="K220" s="154">
        <f>ROUND(E220*J220,2)</f>
        <v>0</v>
      </c>
      <c r="L220" s="154">
        <v>21</v>
      </c>
      <c r="M220" s="154">
        <f>G220*(1+L220/100)</f>
        <v>0</v>
      </c>
      <c r="N220" s="142"/>
      <c r="O220" s="142"/>
      <c r="P220" s="143">
        <v>0</v>
      </c>
      <c r="Q220" s="142">
        <f>ROUND(E220*P220,2)</f>
        <v>0</v>
      </c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 t="s">
        <v>169</v>
      </c>
      <c r="AB220" s="136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36"/>
      <c r="BB220" s="136"/>
      <c r="BC220" s="136"/>
      <c r="BD220" s="136"/>
    </row>
    <row r="221" spans="1:56" outlineLevel="1" x14ac:dyDescent="0.2">
      <c r="A221" s="180"/>
      <c r="B221" s="181"/>
      <c r="C221" s="187" t="s">
        <v>212</v>
      </c>
      <c r="D221" s="188"/>
      <c r="E221" s="189"/>
      <c r="F221" s="186"/>
      <c r="G221" s="186"/>
      <c r="H221" s="154"/>
      <c r="I221" s="154"/>
      <c r="J221" s="154"/>
      <c r="K221" s="154"/>
      <c r="L221" s="154"/>
      <c r="M221" s="154"/>
      <c r="N221" s="142"/>
      <c r="O221" s="142"/>
      <c r="P221" s="143"/>
      <c r="Q221" s="142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 t="s">
        <v>134</v>
      </c>
      <c r="AB221" s="136">
        <v>0</v>
      </c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</row>
    <row r="222" spans="1:56" outlineLevel="1" x14ac:dyDescent="0.2">
      <c r="A222" s="180"/>
      <c r="B222" s="181"/>
      <c r="C222" s="187" t="s">
        <v>213</v>
      </c>
      <c r="D222" s="188"/>
      <c r="E222" s="189"/>
      <c r="F222" s="186"/>
      <c r="G222" s="186"/>
      <c r="H222" s="154"/>
      <c r="I222" s="154"/>
      <c r="J222" s="154"/>
      <c r="K222" s="154"/>
      <c r="L222" s="154"/>
      <c r="M222" s="154"/>
      <c r="N222" s="142"/>
      <c r="O222" s="142"/>
      <c r="P222" s="143"/>
      <c r="Q222" s="142"/>
      <c r="R222" s="136"/>
      <c r="S222" s="136"/>
      <c r="T222" s="136"/>
      <c r="U222" s="136"/>
      <c r="V222" s="136"/>
      <c r="W222" s="136"/>
      <c r="X222" s="136"/>
      <c r="Y222" s="136"/>
      <c r="Z222" s="136"/>
      <c r="AA222" s="136" t="s">
        <v>134</v>
      </c>
      <c r="AB222" s="136">
        <v>0</v>
      </c>
      <c r="AC222" s="136"/>
      <c r="AD222" s="136"/>
      <c r="AE222" s="136"/>
      <c r="AF222" s="136"/>
      <c r="AG222" s="136"/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  <c r="AR222" s="136"/>
      <c r="AS222" s="136"/>
      <c r="AT222" s="136"/>
      <c r="AU222" s="136"/>
      <c r="AV222" s="136"/>
      <c r="AW222" s="136"/>
      <c r="AX222" s="136"/>
      <c r="AY222" s="136"/>
      <c r="AZ222" s="136"/>
      <c r="BA222" s="136"/>
      <c r="BB222" s="136"/>
      <c r="BC222" s="136"/>
      <c r="BD222" s="136"/>
    </row>
    <row r="223" spans="1:56" outlineLevel="1" x14ac:dyDescent="0.2">
      <c r="A223" s="180"/>
      <c r="B223" s="181"/>
      <c r="C223" s="187" t="s">
        <v>182</v>
      </c>
      <c r="D223" s="188"/>
      <c r="E223" s="189">
        <v>2</v>
      </c>
      <c r="F223" s="186"/>
      <c r="G223" s="186"/>
      <c r="H223" s="154"/>
      <c r="I223" s="154"/>
      <c r="J223" s="154"/>
      <c r="K223" s="154"/>
      <c r="L223" s="154"/>
      <c r="M223" s="154"/>
      <c r="N223" s="142"/>
      <c r="O223" s="142"/>
      <c r="P223" s="143"/>
      <c r="Q223" s="142"/>
      <c r="R223" s="136"/>
      <c r="S223" s="136"/>
      <c r="T223" s="136"/>
      <c r="U223" s="136"/>
      <c r="V223" s="136"/>
      <c r="W223" s="136"/>
      <c r="X223" s="136"/>
      <c r="Y223" s="136"/>
      <c r="Z223" s="136"/>
      <c r="AA223" s="136" t="s">
        <v>134</v>
      </c>
      <c r="AB223" s="136">
        <v>0</v>
      </c>
      <c r="AC223" s="136"/>
      <c r="AD223" s="136"/>
      <c r="AE223" s="136"/>
      <c r="AF223" s="136"/>
      <c r="AG223" s="136"/>
      <c r="AH223" s="136"/>
      <c r="AI223" s="136"/>
      <c r="AJ223" s="136"/>
      <c r="AK223" s="136"/>
      <c r="AL223" s="136"/>
      <c r="AM223" s="136"/>
      <c r="AN223" s="136"/>
      <c r="AO223" s="136"/>
      <c r="AP223" s="136"/>
      <c r="AQ223" s="136"/>
      <c r="AR223" s="136"/>
      <c r="AS223" s="136"/>
      <c r="AT223" s="136"/>
      <c r="AU223" s="136"/>
      <c r="AV223" s="136"/>
      <c r="AW223" s="136"/>
      <c r="AX223" s="136"/>
      <c r="AY223" s="136"/>
      <c r="AZ223" s="136"/>
      <c r="BA223" s="136"/>
      <c r="BB223" s="136"/>
      <c r="BC223" s="136"/>
      <c r="BD223" s="136"/>
    </row>
    <row r="224" spans="1:56" outlineLevel="1" x14ac:dyDescent="0.2">
      <c r="A224" s="180">
        <v>112</v>
      </c>
      <c r="B224" s="181" t="s">
        <v>218</v>
      </c>
      <c r="C224" s="182" t="s">
        <v>219</v>
      </c>
      <c r="D224" s="183" t="s">
        <v>211</v>
      </c>
      <c r="E224" s="184">
        <v>2</v>
      </c>
      <c r="F224" s="185"/>
      <c r="G224" s="186">
        <f>ROUND(E224*F224,2)</f>
        <v>0</v>
      </c>
      <c r="H224" s="153"/>
      <c r="I224" s="154">
        <f>ROUND(E224*H224,2)</f>
        <v>0</v>
      </c>
      <c r="J224" s="153"/>
      <c r="K224" s="154">
        <f>ROUND(E224*J224,2)</f>
        <v>0</v>
      </c>
      <c r="L224" s="154">
        <v>21</v>
      </c>
      <c r="M224" s="154">
        <f>G224*(1+L224/100)</f>
        <v>0</v>
      </c>
      <c r="N224" s="142"/>
      <c r="O224" s="142"/>
      <c r="P224" s="143">
        <v>0</v>
      </c>
      <c r="Q224" s="142">
        <f>ROUND(E224*P224,2)</f>
        <v>0</v>
      </c>
      <c r="R224" s="136"/>
      <c r="S224" s="136"/>
      <c r="T224" s="136"/>
      <c r="U224" s="136"/>
      <c r="V224" s="136"/>
      <c r="W224" s="136"/>
      <c r="X224" s="136"/>
      <c r="Y224" s="136"/>
      <c r="Z224" s="136"/>
      <c r="AA224" s="136" t="s">
        <v>169</v>
      </c>
      <c r="AB224" s="136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</row>
    <row r="225" spans="1:56" outlineLevel="1" x14ac:dyDescent="0.2">
      <c r="A225" s="180"/>
      <c r="B225" s="181"/>
      <c r="C225" s="187" t="s">
        <v>212</v>
      </c>
      <c r="D225" s="188"/>
      <c r="E225" s="189"/>
      <c r="F225" s="186"/>
      <c r="G225" s="186"/>
      <c r="H225" s="154"/>
      <c r="I225" s="154"/>
      <c r="J225" s="154"/>
      <c r="K225" s="154"/>
      <c r="L225" s="154"/>
      <c r="M225" s="154"/>
      <c r="N225" s="142"/>
      <c r="O225" s="142"/>
      <c r="P225" s="143"/>
      <c r="Q225" s="142"/>
      <c r="R225" s="136"/>
      <c r="S225" s="136"/>
      <c r="T225" s="136"/>
      <c r="U225" s="136"/>
      <c r="V225" s="136"/>
      <c r="W225" s="136"/>
      <c r="X225" s="136"/>
      <c r="Y225" s="136"/>
      <c r="Z225" s="136"/>
      <c r="AA225" s="136" t="s">
        <v>134</v>
      </c>
      <c r="AB225" s="136">
        <v>0</v>
      </c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</row>
    <row r="226" spans="1:56" outlineLevel="1" x14ac:dyDescent="0.2">
      <c r="A226" s="180"/>
      <c r="B226" s="181"/>
      <c r="C226" s="187" t="s">
        <v>213</v>
      </c>
      <c r="D226" s="188"/>
      <c r="E226" s="189"/>
      <c r="F226" s="186"/>
      <c r="G226" s="186"/>
      <c r="H226" s="154"/>
      <c r="I226" s="154"/>
      <c r="J226" s="154"/>
      <c r="K226" s="154"/>
      <c r="L226" s="154"/>
      <c r="M226" s="154"/>
      <c r="N226" s="142"/>
      <c r="O226" s="142"/>
      <c r="P226" s="143"/>
      <c r="Q226" s="142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 t="s">
        <v>134</v>
      </c>
      <c r="AB226" s="136">
        <v>0</v>
      </c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36"/>
      <c r="AV226" s="136"/>
      <c r="AW226" s="136"/>
      <c r="AX226" s="136"/>
      <c r="AY226" s="136"/>
      <c r="AZ226" s="136"/>
      <c r="BA226" s="136"/>
      <c r="BB226" s="136"/>
      <c r="BC226" s="136"/>
      <c r="BD226" s="136"/>
    </row>
    <row r="227" spans="1:56" outlineLevel="1" x14ac:dyDescent="0.2">
      <c r="A227" s="180"/>
      <c r="B227" s="181"/>
      <c r="C227" s="187" t="s">
        <v>182</v>
      </c>
      <c r="D227" s="188"/>
      <c r="E227" s="189">
        <v>2</v>
      </c>
      <c r="F227" s="186"/>
      <c r="G227" s="186"/>
      <c r="H227" s="154"/>
      <c r="I227" s="154"/>
      <c r="J227" s="154"/>
      <c r="K227" s="154"/>
      <c r="L227" s="154"/>
      <c r="M227" s="154"/>
      <c r="N227" s="142"/>
      <c r="O227" s="142"/>
      <c r="P227" s="143"/>
      <c r="Q227" s="142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 t="s">
        <v>134</v>
      </c>
      <c r="AB227" s="136">
        <v>0</v>
      </c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36"/>
      <c r="AV227" s="136"/>
      <c r="AW227" s="136"/>
      <c r="AX227" s="136"/>
      <c r="AY227" s="136"/>
      <c r="AZ227" s="136"/>
      <c r="BA227" s="136"/>
      <c r="BB227" s="136"/>
      <c r="BC227" s="136"/>
      <c r="BD227" s="136"/>
    </row>
    <row r="228" spans="1:56" outlineLevel="1" x14ac:dyDescent="0.2">
      <c r="A228" s="180">
        <v>113</v>
      </c>
      <c r="B228" s="181" t="s">
        <v>220</v>
      </c>
      <c r="C228" s="182" t="s">
        <v>221</v>
      </c>
      <c r="D228" s="183" t="s">
        <v>211</v>
      </c>
      <c r="E228" s="184">
        <v>2</v>
      </c>
      <c r="F228" s="185"/>
      <c r="G228" s="186">
        <f>ROUND(E228*F228,2)</f>
        <v>0</v>
      </c>
      <c r="H228" s="153"/>
      <c r="I228" s="154">
        <f>ROUND(E228*H228,2)</f>
        <v>0</v>
      </c>
      <c r="J228" s="153"/>
      <c r="K228" s="154">
        <f>ROUND(E228*J228,2)</f>
        <v>0</v>
      </c>
      <c r="L228" s="154">
        <v>21</v>
      </c>
      <c r="M228" s="154">
        <f>G228*(1+L228/100)</f>
        <v>0</v>
      </c>
      <c r="N228" s="142"/>
      <c r="O228" s="142"/>
      <c r="P228" s="143">
        <v>0</v>
      </c>
      <c r="Q228" s="142">
        <f>ROUND(E228*P228,2)</f>
        <v>0</v>
      </c>
      <c r="R228" s="136"/>
      <c r="S228" s="136"/>
      <c r="T228" s="136"/>
      <c r="U228" s="136"/>
      <c r="V228" s="136"/>
      <c r="W228" s="136"/>
      <c r="X228" s="136"/>
      <c r="Y228" s="136"/>
      <c r="Z228" s="136"/>
      <c r="AA228" s="136" t="s">
        <v>169</v>
      </c>
      <c r="AB228" s="136"/>
      <c r="AC228" s="136"/>
      <c r="AD228" s="136"/>
      <c r="AE228" s="136"/>
      <c r="AF228" s="136"/>
      <c r="AG228" s="136"/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  <c r="AR228" s="136"/>
      <c r="AS228" s="136"/>
      <c r="AT228" s="136"/>
      <c r="AU228" s="136"/>
      <c r="AV228" s="136"/>
      <c r="AW228" s="136"/>
      <c r="AX228" s="136"/>
      <c r="AY228" s="136"/>
      <c r="AZ228" s="136"/>
      <c r="BA228" s="136"/>
      <c r="BB228" s="136"/>
      <c r="BC228" s="136"/>
      <c r="BD228" s="136"/>
    </row>
    <row r="229" spans="1:56" outlineLevel="1" x14ac:dyDescent="0.2">
      <c r="A229" s="180"/>
      <c r="B229" s="181"/>
      <c r="C229" s="187" t="s">
        <v>212</v>
      </c>
      <c r="D229" s="188"/>
      <c r="E229" s="189"/>
      <c r="F229" s="186"/>
      <c r="G229" s="186"/>
      <c r="H229" s="154"/>
      <c r="I229" s="154"/>
      <c r="J229" s="154"/>
      <c r="K229" s="154"/>
      <c r="L229" s="154"/>
      <c r="M229" s="154"/>
      <c r="N229" s="142"/>
      <c r="O229" s="142"/>
      <c r="P229" s="143"/>
      <c r="Q229" s="142"/>
      <c r="R229" s="136"/>
      <c r="S229" s="136"/>
      <c r="T229" s="136"/>
      <c r="U229" s="136"/>
      <c r="V229" s="136"/>
      <c r="W229" s="136"/>
      <c r="X229" s="136"/>
      <c r="Y229" s="136"/>
      <c r="Z229" s="136"/>
      <c r="AA229" s="136" t="s">
        <v>134</v>
      </c>
      <c r="AB229" s="136">
        <v>0</v>
      </c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</row>
    <row r="230" spans="1:56" outlineLevel="1" x14ac:dyDescent="0.2">
      <c r="A230" s="180"/>
      <c r="B230" s="181"/>
      <c r="C230" s="187" t="s">
        <v>213</v>
      </c>
      <c r="D230" s="188"/>
      <c r="E230" s="189"/>
      <c r="F230" s="186"/>
      <c r="G230" s="186"/>
      <c r="H230" s="154"/>
      <c r="I230" s="154"/>
      <c r="J230" s="154"/>
      <c r="K230" s="154"/>
      <c r="L230" s="154"/>
      <c r="M230" s="154"/>
      <c r="N230" s="142"/>
      <c r="O230" s="142"/>
      <c r="P230" s="143"/>
      <c r="Q230" s="142"/>
      <c r="R230" s="136"/>
      <c r="S230" s="136"/>
      <c r="T230" s="136"/>
      <c r="U230" s="136"/>
      <c r="V230" s="136"/>
      <c r="W230" s="136"/>
      <c r="X230" s="136"/>
      <c r="Y230" s="136"/>
      <c r="Z230" s="136"/>
      <c r="AA230" s="136" t="s">
        <v>134</v>
      </c>
      <c r="AB230" s="136">
        <v>0</v>
      </c>
      <c r="AC230" s="136"/>
      <c r="AD230" s="136"/>
      <c r="AE230" s="136"/>
      <c r="AF230" s="136"/>
      <c r="AG230" s="136"/>
      <c r="AH230" s="136"/>
      <c r="AI230" s="136"/>
      <c r="AJ230" s="136"/>
      <c r="AK230" s="136"/>
      <c r="AL230" s="136"/>
      <c r="AM230" s="136"/>
      <c r="AN230" s="136"/>
      <c r="AO230" s="136"/>
      <c r="AP230" s="136"/>
      <c r="AQ230" s="136"/>
      <c r="AR230" s="136"/>
      <c r="AS230" s="136"/>
      <c r="AT230" s="136"/>
      <c r="AU230" s="136"/>
      <c r="AV230" s="136"/>
      <c r="AW230" s="136"/>
      <c r="AX230" s="136"/>
      <c r="AY230" s="136"/>
      <c r="AZ230" s="136"/>
      <c r="BA230" s="136"/>
      <c r="BB230" s="136"/>
      <c r="BC230" s="136"/>
      <c r="BD230" s="136"/>
    </row>
    <row r="231" spans="1:56" outlineLevel="1" x14ac:dyDescent="0.2">
      <c r="A231" s="180"/>
      <c r="B231" s="181"/>
      <c r="C231" s="187" t="s">
        <v>182</v>
      </c>
      <c r="D231" s="188"/>
      <c r="E231" s="189">
        <v>2</v>
      </c>
      <c r="F231" s="186"/>
      <c r="G231" s="186"/>
      <c r="H231" s="154"/>
      <c r="I231" s="154"/>
      <c r="J231" s="154"/>
      <c r="K231" s="154"/>
      <c r="L231" s="154"/>
      <c r="M231" s="154"/>
      <c r="N231" s="142"/>
      <c r="O231" s="142"/>
      <c r="P231" s="143"/>
      <c r="Q231" s="142"/>
      <c r="R231" s="136"/>
      <c r="S231" s="136"/>
      <c r="T231" s="136"/>
      <c r="U231" s="136"/>
      <c r="V231" s="136"/>
      <c r="W231" s="136"/>
      <c r="X231" s="136"/>
      <c r="Y231" s="136"/>
      <c r="Z231" s="136"/>
      <c r="AA231" s="136" t="s">
        <v>134</v>
      </c>
      <c r="AB231" s="136">
        <v>0</v>
      </c>
      <c r="AC231" s="136"/>
      <c r="AD231" s="136"/>
      <c r="AE231" s="136"/>
      <c r="AF231" s="136"/>
      <c r="AG231" s="136"/>
      <c r="AH231" s="136"/>
      <c r="AI231" s="136"/>
      <c r="AJ231" s="136"/>
      <c r="AK231" s="136"/>
      <c r="AL231" s="136"/>
      <c r="AM231" s="136"/>
      <c r="AN231" s="136"/>
      <c r="AO231" s="136"/>
      <c r="AP231" s="136"/>
      <c r="AQ231" s="136"/>
      <c r="AR231" s="136"/>
      <c r="AS231" s="136"/>
      <c r="AT231" s="136"/>
      <c r="AU231" s="136"/>
      <c r="AV231" s="136"/>
      <c r="AW231" s="136"/>
      <c r="AX231" s="136"/>
      <c r="AY231" s="136"/>
      <c r="AZ231" s="136"/>
      <c r="BA231" s="136"/>
      <c r="BB231" s="136"/>
      <c r="BC231" s="136"/>
      <c r="BD231" s="136"/>
    </row>
    <row r="232" spans="1:56" ht="22.5" outlineLevel="1" x14ac:dyDescent="0.2">
      <c r="A232" s="180">
        <v>114</v>
      </c>
      <c r="B232" s="181" t="s">
        <v>222</v>
      </c>
      <c r="C232" s="182" t="s">
        <v>223</v>
      </c>
      <c r="D232" s="183" t="s">
        <v>211</v>
      </c>
      <c r="E232" s="184">
        <v>4</v>
      </c>
      <c r="F232" s="185"/>
      <c r="G232" s="186">
        <f t="shared" ref="G232:G258" si="27">ROUND(E232*F232,2)</f>
        <v>0</v>
      </c>
      <c r="H232" s="153"/>
      <c r="I232" s="154">
        <f t="shared" ref="I232:I258" si="28">ROUND(E232*H232,2)</f>
        <v>0</v>
      </c>
      <c r="J232" s="153"/>
      <c r="K232" s="154">
        <f t="shared" ref="K232:K258" si="29">ROUND(E232*J232,2)</f>
        <v>0</v>
      </c>
      <c r="L232" s="154">
        <v>21</v>
      </c>
      <c r="M232" s="154">
        <f t="shared" ref="M232:M258" si="30">G232*(1+L232/100)</f>
        <v>0</v>
      </c>
      <c r="N232" s="142"/>
      <c r="O232" s="142"/>
      <c r="P232" s="143">
        <v>0</v>
      </c>
      <c r="Q232" s="142">
        <f t="shared" ref="Q232:Q243" si="31">ROUND(E232*P232,2)</f>
        <v>0</v>
      </c>
      <c r="R232" s="136"/>
      <c r="S232" s="136"/>
      <c r="T232" s="136"/>
      <c r="U232" s="136"/>
      <c r="V232" s="136"/>
      <c r="W232" s="136"/>
      <c r="X232" s="136"/>
      <c r="Y232" s="136"/>
      <c r="Z232" s="136"/>
      <c r="AA232" s="136" t="s">
        <v>169</v>
      </c>
      <c r="AB232" s="136"/>
      <c r="AC232" s="136"/>
      <c r="AD232" s="136"/>
      <c r="AE232" s="136"/>
      <c r="AF232" s="136"/>
      <c r="AG232" s="136"/>
      <c r="AH232" s="136"/>
      <c r="AI232" s="136"/>
      <c r="AJ232" s="136"/>
      <c r="AK232" s="136"/>
      <c r="AL232" s="136"/>
      <c r="AM232" s="136"/>
      <c r="AN232" s="136"/>
      <c r="AO232" s="136"/>
      <c r="AP232" s="136"/>
      <c r="AQ232" s="136"/>
      <c r="AR232" s="136"/>
      <c r="AS232" s="136"/>
      <c r="AT232" s="136"/>
      <c r="AU232" s="136"/>
      <c r="AV232" s="136"/>
      <c r="AW232" s="136"/>
      <c r="AX232" s="136"/>
      <c r="AY232" s="136"/>
      <c r="AZ232" s="136"/>
      <c r="BA232" s="136"/>
      <c r="BB232" s="136"/>
      <c r="BC232" s="136"/>
      <c r="BD232" s="136"/>
    </row>
    <row r="233" spans="1:56" ht="22.5" outlineLevel="1" x14ac:dyDescent="0.2">
      <c r="A233" s="180">
        <v>115</v>
      </c>
      <c r="B233" s="181" t="s">
        <v>224</v>
      </c>
      <c r="C233" s="182" t="s">
        <v>225</v>
      </c>
      <c r="D233" s="183" t="s">
        <v>211</v>
      </c>
      <c r="E233" s="184">
        <v>4</v>
      </c>
      <c r="F233" s="185"/>
      <c r="G233" s="186">
        <f t="shared" si="27"/>
        <v>0</v>
      </c>
      <c r="H233" s="153"/>
      <c r="I233" s="154">
        <f t="shared" si="28"/>
        <v>0</v>
      </c>
      <c r="J233" s="153"/>
      <c r="K233" s="154">
        <f t="shared" si="29"/>
        <v>0</v>
      </c>
      <c r="L233" s="154">
        <v>21</v>
      </c>
      <c r="M233" s="154">
        <f t="shared" si="30"/>
        <v>0</v>
      </c>
      <c r="N233" s="142"/>
      <c r="O233" s="142"/>
      <c r="P233" s="143">
        <v>0</v>
      </c>
      <c r="Q233" s="142">
        <f t="shared" si="31"/>
        <v>0</v>
      </c>
      <c r="R233" s="136"/>
      <c r="S233" s="136"/>
      <c r="T233" s="136"/>
      <c r="U233" s="136"/>
      <c r="V233" s="136"/>
      <c r="W233" s="136"/>
      <c r="X233" s="136"/>
      <c r="Y233" s="136"/>
      <c r="Z233" s="136"/>
      <c r="AA233" s="136" t="s">
        <v>169</v>
      </c>
      <c r="AB233" s="136"/>
      <c r="AC233" s="136"/>
      <c r="AD233" s="136"/>
      <c r="AE233" s="136"/>
      <c r="AF233" s="136"/>
      <c r="AG233" s="136"/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  <c r="AR233" s="136"/>
      <c r="AS233" s="136"/>
      <c r="AT233" s="136"/>
      <c r="AU233" s="136"/>
      <c r="AV233" s="136"/>
      <c r="AW233" s="136"/>
      <c r="AX233" s="136"/>
      <c r="AY233" s="136"/>
      <c r="AZ233" s="136"/>
      <c r="BA233" s="136"/>
      <c r="BB233" s="136"/>
      <c r="BC233" s="136"/>
      <c r="BD233" s="136"/>
    </row>
    <row r="234" spans="1:56" ht="22.5" outlineLevel="1" x14ac:dyDescent="0.2">
      <c r="A234" s="180">
        <v>116</v>
      </c>
      <c r="B234" s="181" t="s">
        <v>226</v>
      </c>
      <c r="C234" s="182" t="s">
        <v>227</v>
      </c>
      <c r="D234" s="183" t="s">
        <v>211</v>
      </c>
      <c r="E234" s="184">
        <v>4</v>
      </c>
      <c r="F234" s="185"/>
      <c r="G234" s="186">
        <f t="shared" si="27"/>
        <v>0</v>
      </c>
      <c r="H234" s="153"/>
      <c r="I234" s="154">
        <f t="shared" si="28"/>
        <v>0</v>
      </c>
      <c r="J234" s="153"/>
      <c r="K234" s="154">
        <f t="shared" si="29"/>
        <v>0</v>
      </c>
      <c r="L234" s="154">
        <v>21</v>
      </c>
      <c r="M234" s="154">
        <f t="shared" si="30"/>
        <v>0</v>
      </c>
      <c r="N234" s="142"/>
      <c r="O234" s="142"/>
      <c r="P234" s="143">
        <v>0</v>
      </c>
      <c r="Q234" s="142">
        <f t="shared" si="31"/>
        <v>0</v>
      </c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 t="s">
        <v>169</v>
      </c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</row>
    <row r="235" spans="1:56" ht="22.5" outlineLevel="1" x14ac:dyDescent="0.2">
      <c r="A235" s="180">
        <v>117</v>
      </c>
      <c r="B235" s="181" t="s">
        <v>228</v>
      </c>
      <c r="C235" s="182" t="s">
        <v>229</v>
      </c>
      <c r="D235" s="183" t="s">
        <v>211</v>
      </c>
      <c r="E235" s="184">
        <v>20</v>
      </c>
      <c r="F235" s="185"/>
      <c r="G235" s="186">
        <f t="shared" si="27"/>
        <v>0</v>
      </c>
      <c r="H235" s="153"/>
      <c r="I235" s="154">
        <f t="shared" si="28"/>
        <v>0</v>
      </c>
      <c r="J235" s="153"/>
      <c r="K235" s="154">
        <f t="shared" si="29"/>
        <v>0</v>
      </c>
      <c r="L235" s="154">
        <v>21</v>
      </c>
      <c r="M235" s="154">
        <f t="shared" si="30"/>
        <v>0</v>
      </c>
      <c r="N235" s="142"/>
      <c r="O235" s="142"/>
      <c r="P235" s="143">
        <v>0</v>
      </c>
      <c r="Q235" s="142">
        <f t="shared" si="31"/>
        <v>0</v>
      </c>
      <c r="R235" s="136"/>
      <c r="S235" s="136"/>
      <c r="T235" s="136"/>
      <c r="U235" s="136"/>
      <c r="V235" s="136"/>
      <c r="W235" s="136"/>
      <c r="X235" s="136"/>
      <c r="Y235" s="136"/>
      <c r="Z235" s="136"/>
      <c r="AA235" s="136" t="s">
        <v>169</v>
      </c>
      <c r="AB235" s="136"/>
      <c r="AC235" s="136"/>
      <c r="AD235" s="136"/>
      <c r="AE235" s="136"/>
      <c r="AF235" s="136"/>
      <c r="AG235" s="136"/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  <c r="AR235" s="136"/>
      <c r="AS235" s="136"/>
      <c r="AT235" s="136"/>
      <c r="AU235" s="136"/>
      <c r="AV235" s="136"/>
      <c r="AW235" s="136"/>
      <c r="AX235" s="136"/>
      <c r="AY235" s="136"/>
      <c r="AZ235" s="136"/>
      <c r="BA235" s="136"/>
      <c r="BB235" s="136"/>
      <c r="BC235" s="136"/>
      <c r="BD235" s="136"/>
    </row>
    <row r="236" spans="1:56" ht="22.5" outlineLevel="1" x14ac:dyDescent="0.2">
      <c r="A236" s="180">
        <v>118</v>
      </c>
      <c r="B236" s="181" t="s">
        <v>230</v>
      </c>
      <c r="C236" s="182" t="s">
        <v>231</v>
      </c>
      <c r="D236" s="183" t="s">
        <v>155</v>
      </c>
      <c r="E236" s="184">
        <v>20</v>
      </c>
      <c r="F236" s="185"/>
      <c r="G236" s="186">
        <f t="shared" si="27"/>
        <v>0</v>
      </c>
      <c r="H236" s="153"/>
      <c r="I236" s="154">
        <f t="shared" si="28"/>
        <v>0</v>
      </c>
      <c r="J236" s="153"/>
      <c r="K236" s="154">
        <f t="shared" si="29"/>
        <v>0</v>
      </c>
      <c r="L236" s="154">
        <v>21</v>
      </c>
      <c r="M236" s="154">
        <f t="shared" si="30"/>
        <v>0</v>
      </c>
      <c r="N236" s="142"/>
      <c r="O236" s="142"/>
      <c r="P236" s="143">
        <v>0</v>
      </c>
      <c r="Q236" s="142">
        <f t="shared" si="31"/>
        <v>0</v>
      </c>
      <c r="R236" s="136"/>
      <c r="S236" s="136"/>
      <c r="T236" s="136"/>
      <c r="U236" s="136"/>
      <c r="V236" s="136"/>
      <c r="W236" s="136"/>
      <c r="X236" s="136"/>
      <c r="Y236" s="136"/>
      <c r="Z236" s="136"/>
      <c r="AA236" s="136" t="s">
        <v>232</v>
      </c>
      <c r="AB236" s="136"/>
      <c r="AC236" s="136"/>
      <c r="AD236" s="136"/>
      <c r="AE236" s="136"/>
      <c r="AF236" s="136"/>
      <c r="AG236" s="136"/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  <c r="AR236" s="136"/>
      <c r="AS236" s="136"/>
      <c r="AT236" s="136"/>
      <c r="AU236" s="136"/>
      <c r="AV236" s="136"/>
      <c r="AW236" s="136"/>
      <c r="AX236" s="136"/>
      <c r="AY236" s="136"/>
      <c r="AZ236" s="136"/>
      <c r="BA236" s="136"/>
      <c r="BB236" s="136"/>
      <c r="BC236" s="136"/>
      <c r="BD236" s="136"/>
    </row>
    <row r="237" spans="1:56" ht="22.5" outlineLevel="1" x14ac:dyDescent="0.2">
      <c r="A237" s="180">
        <v>119</v>
      </c>
      <c r="B237" s="181" t="s">
        <v>233</v>
      </c>
      <c r="C237" s="182" t="s">
        <v>234</v>
      </c>
      <c r="D237" s="183" t="s">
        <v>211</v>
      </c>
      <c r="E237" s="184">
        <v>4</v>
      </c>
      <c r="F237" s="185"/>
      <c r="G237" s="186">
        <f t="shared" si="27"/>
        <v>0</v>
      </c>
      <c r="H237" s="153"/>
      <c r="I237" s="154">
        <f t="shared" si="28"/>
        <v>0</v>
      </c>
      <c r="J237" s="153"/>
      <c r="K237" s="154">
        <f t="shared" si="29"/>
        <v>0</v>
      </c>
      <c r="L237" s="154">
        <v>21</v>
      </c>
      <c r="M237" s="154">
        <f t="shared" si="30"/>
        <v>0</v>
      </c>
      <c r="N237" s="142"/>
      <c r="O237" s="142"/>
      <c r="P237" s="143">
        <v>0</v>
      </c>
      <c r="Q237" s="142">
        <f t="shared" si="31"/>
        <v>0</v>
      </c>
      <c r="R237" s="136"/>
      <c r="S237" s="136"/>
      <c r="T237" s="136"/>
      <c r="U237" s="136"/>
      <c r="V237" s="136"/>
      <c r="W237" s="136"/>
      <c r="X237" s="136"/>
      <c r="Y237" s="136"/>
      <c r="Z237" s="136"/>
      <c r="AA237" s="136" t="s">
        <v>169</v>
      </c>
      <c r="AB237" s="136"/>
      <c r="AC237" s="136"/>
      <c r="AD237" s="136"/>
      <c r="AE237" s="136"/>
      <c r="AF237" s="136"/>
      <c r="AG237" s="136"/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  <c r="AR237" s="136"/>
      <c r="AS237" s="136"/>
      <c r="AT237" s="136"/>
      <c r="AU237" s="136"/>
      <c r="AV237" s="136"/>
      <c r="AW237" s="136"/>
      <c r="AX237" s="136"/>
      <c r="AY237" s="136"/>
      <c r="AZ237" s="136"/>
      <c r="BA237" s="136"/>
      <c r="BB237" s="136"/>
      <c r="BC237" s="136"/>
      <c r="BD237" s="136"/>
    </row>
    <row r="238" spans="1:56" outlineLevel="1" x14ac:dyDescent="0.2">
      <c r="A238" s="180">
        <v>120</v>
      </c>
      <c r="B238" s="181" t="s">
        <v>235</v>
      </c>
      <c r="C238" s="182" t="s">
        <v>236</v>
      </c>
      <c r="D238" s="183" t="s">
        <v>211</v>
      </c>
      <c r="E238" s="184">
        <v>4</v>
      </c>
      <c r="F238" s="185"/>
      <c r="G238" s="186">
        <f t="shared" si="27"/>
        <v>0</v>
      </c>
      <c r="H238" s="153"/>
      <c r="I238" s="154">
        <f t="shared" si="28"/>
        <v>0</v>
      </c>
      <c r="J238" s="153"/>
      <c r="K238" s="154">
        <f t="shared" si="29"/>
        <v>0</v>
      </c>
      <c r="L238" s="154">
        <v>21</v>
      </c>
      <c r="M238" s="154">
        <f t="shared" si="30"/>
        <v>0</v>
      </c>
      <c r="N238" s="142"/>
      <c r="O238" s="142"/>
      <c r="P238" s="143">
        <v>0</v>
      </c>
      <c r="Q238" s="142">
        <f t="shared" si="31"/>
        <v>0</v>
      </c>
      <c r="R238" s="136"/>
      <c r="S238" s="136"/>
      <c r="T238" s="136"/>
      <c r="U238" s="136"/>
      <c r="V238" s="136"/>
      <c r="W238" s="136"/>
      <c r="X238" s="136"/>
      <c r="Y238" s="136"/>
      <c r="Z238" s="136"/>
      <c r="AA238" s="136" t="s">
        <v>169</v>
      </c>
      <c r="AB238" s="136"/>
      <c r="AC238" s="136"/>
      <c r="AD238" s="136"/>
      <c r="AE238" s="136"/>
      <c r="AF238" s="136"/>
      <c r="AG238" s="136"/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  <c r="AR238" s="136"/>
      <c r="AS238" s="136"/>
      <c r="AT238" s="136"/>
      <c r="AU238" s="136"/>
      <c r="AV238" s="136"/>
      <c r="AW238" s="136"/>
      <c r="AX238" s="136"/>
      <c r="AY238" s="136"/>
      <c r="AZ238" s="136"/>
      <c r="BA238" s="136"/>
      <c r="BB238" s="136"/>
      <c r="BC238" s="136"/>
      <c r="BD238" s="136"/>
    </row>
    <row r="239" spans="1:56" outlineLevel="1" x14ac:dyDescent="0.2">
      <c r="A239" s="180">
        <v>121</v>
      </c>
      <c r="B239" s="181" t="s">
        <v>237</v>
      </c>
      <c r="C239" s="182" t="s">
        <v>238</v>
      </c>
      <c r="D239" s="183" t="s">
        <v>211</v>
      </c>
      <c r="E239" s="184">
        <v>4</v>
      </c>
      <c r="F239" s="185"/>
      <c r="G239" s="186">
        <f t="shared" si="27"/>
        <v>0</v>
      </c>
      <c r="H239" s="153"/>
      <c r="I239" s="154">
        <f t="shared" si="28"/>
        <v>0</v>
      </c>
      <c r="J239" s="153"/>
      <c r="K239" s="154">
        <f t="shared" si="29"/>
        <v>0</v>
      </c>
      <c r="L239" s="154">
        <v>21</v>
      </c>
      <c r="M239" s="154">
        <f t="shared" si="30"/>
        <v>0</v>
      </c>
      <c r="N239" s="142"/>
      <c r="O239" s="142"/>
      <c r="P239" s="143">
        <v>0</v>
      </c>
      <c r="Q239" s="142">
        <f t="shared" si="31"/>
        <v>0</v>
      </c>
      <c r="R239" s="136"/>
      <c r="S239" s="136"/>
      <c r="T239" s="136"/>
      <c r="U239" s="136"/>
      <c r="V239" s="136"/>
      <c r="W239" s="136"/>
      <c r="X239" s="136"/>
      <c r="Y239" s="136"/>
      <c r="Z239" s="136"/>
      <c r="AA239" s="136" t="s">
        <v>169</v>
      </c>
      <c r="AB239" s="136"/>
      <c r="AC239" s="136"/>
      <c r="AD239" s="136"/>
      <c r="AE239" s="136"/>
      <c r="AF239" s="136"/>
      <c r="AG239" s="136"/>
      <c r="AH239" s="136"/>
      <c r="AI239" s="136"/>
      <c r="AJ239" s="136"/>
      <c r="AK239" s="136"/>
      <c r="AL239" s="136"/>
      <c r="AM239" s="136"/>
      <c r="AN239" s="136"/>
      <c r="AO239" s="136"/>
      <c r="AP239" s="136"/>
      <c r="AQ239" s="136"/>
      <c r="AR239" s="136"/>
      <c r="AS239" s="136"/>
      <c r="AT239" s="136"/>
      <c r="AU239" s="136"/>
      <c r="AV239" s="136"/>
      <c r="AW239" s="136"/>
      <c r="AX239" s="136"/>
      <c r="AY239" s="136"/>
      <c r="AZ239" s="136"/>
      <c r="BA239" s="136"/>
      <c r="BB239" s="136"/>
      <c r="BC239" s="136"/>
      <c r="BD239" s="136"/>
    </row>
    <row r="240" spans="1:56" ht="22.5" outlineLevel="1" x14ac:dyDescent="0.2">
      <c r="A240" s="180">
        <v>122</v>
      </c>
      <c r="B240" s="181" t="s">
        <v>239</v>
      </c>
      <c r="C240" s="182" t="s">
        <v>240</v>
      </c>
      <c r="D240" s="183" t="s">
        <v>211</v>
      </c>
      <c r="E240" s="184">
        <v>4</v>
      </c>
      <c r="F240" s="185"/>
      <c r="G240" s="186">
        <f t="shared" si="27"/>
        <v>0</v>
      </c>
      <c r="H240" s="153"/>
      <c r="I240" s="154">
        <f t="shared" si="28"/>
        <v>0</v>
      </c>
      <c r="J240" s="153"/>
      <c r="K240" s="154">
        <f t="shared" si="29"/>
        <v>0</v>
      </c>
      <c r="L240" s="154">
        <v>21</v>
      </c>
      <c r="M240" s="154">
        <f t="shared" si="30"/>
        <v>0</v>
      </c>
      <c r="N240" s="142"/>
      <c r="O240" s="142"/>
      <c r="P240" s="143">
        <v>0</v>
      </c>
      <c r="Q240" s="142">
        <f t="shared" si="31"/>
        <v>0</v>
      </c>
      <c r="R240" s="136"/>
      <c r="S240" s="136"/>
      <c r="T240" s="136"/>
      <c r="U240" s="136"/>
      <c r="V240" s="136"/>
      <c r="W240" s="136"/>
      <c r="X240" s="136"/>
      <c r="Y240" s="136"/>
      <c r="Z240" s="136"/>
      <c r="AA240" s="136" t="s">
        <v>169</v>
      </c>
      <c r="AB240" s="136"/>
      <c r="AC240" s="136"/>
      <c r="AD240" s="136"/>
      <c r="AE240" s="136"/>
      <c r="AF240" s="136"/>
      <c r="AG240" s="136"/>
      <c r="AH240" s="136"/>
      <c r="AI240" s="136"/>
      <c r="AJ240" s="136"/>
      <c r="AK240" s="136"/>
      <c r="AL240" s="136"/>
      <c r="AM240" s="136"/>
      <c r="AN240" s="136"/>
      <c r="AO240" s="136"/>
      <c r="AP240" s="136"/>
      <c r="AQ240" s="136"/>
      <c r="AR240" s="136"/>
      <c r="AS240" s="136"/>
      <c r="AT240" s="136"/>
      <c r="AU240" s="136"/>
      <c r="AV240" s="136"/>
      <c r="AW240" s="136"/>
      <c r="AX240" s="136"/>
      <c r="AY240" s="136"/>
      <c r="AZ240" s="136"/>
      <c r="BA240" s="136"/>
      <c r="BB240" s="136"/>
      <c r="BC240" s="136"/>
      <c r="BD240" s="136"/>
    </row>
    <row r="241" spans="1:56" outlineLevel="1" x14ac:dyDescent="0.2">
      <c r="A241" s="180">
        <v>123</v>
      </c>
      <c r="B241" s="181" t="s">
        <v>241</v>
      </c>
      <c r="C241" s="182" t="s">
        <v>242</v>
      </c>
      <c r="D241" s="183" t="s">
        <v>211</v>
      </c>
      <c r="E241" s="184">
        <v>16</v>
      </c>
      <c r="F241" s="185"/>
      <c r="G241" s="186">
        <f t="shared" si="27"/>
        <v>0</v>
      </c>
      <c r="H241" s="153"/>
      <c r="I241" s="154">
        <f t="shared" si="28"/>
        <v>0</v>
      </c>
      <c r="J241" s="153"/>
      <c r="K241" s="154">
        <f t="shared" si="29"/>
        <v>0</v>
      </c>
      <c r="L241" s="154">
        <v>21</v>
      </c>
      <c r="M241" s="154">
        <f t="shared" si="30"/>
        <v>0</v>
      </c>
      <c r="N241" s="142"/>
      <c r="O241" s="142"/>
      <c r="P241" s="143">
        <v>0</v>
      </c>
      <c r="Q241" s="142">
        <f t="shared" si="31"/>
        <v>0</v>
      </c>
      <c r="R241" s="136"/>
      <c r="S241" s="136"/>
      <c r="T241" s="136"/>
      <c r="U241" s="136"/>
      <c r="V241" s="136"/>
      <c r="W241" s="136"/>
      <c r="X241" s="136"/>
      <c r="Y241" s="136"/>
      <c r="Z241" s="136"/>
      <c r="AA241" s="136" t="s">
        <v>169</v>
      </c>
      <c r="AB241" s="136"/>
      <c r="AC241" s="136"/>
      <c r="AD241" s="136"/>
      <c r="AE241" s="136"/>
      <c r="AF241" s="136"/>
      <c r="AG241" s="136"/>
      <c r="AH241" s="136"/>
      <c r="AI241" s="136"/>
      <c r="AJ241" s="136"/>
      <c r="AK241" s="136"/>
      <c r="AL241" s="136"/>
      <c r="AM241" s="136"/>
      <c r="AN241" s="136"/>
      <c r="AO241" s="136"/>
      <c r="AP241" s="136"/>
      <c r="AQ241" s="136"/>
      <c r="AR241" s="136"/>
      <c r="AS241" s="136"/>
      <c r="AT241" s="136"/>
      <c r="AU241" s="136"/>
      <c r="AV241" s="136"/>
      <c r="AW241" s="136"/>
      <c r="AX241" s="136"/>
      <c r="AY241" s="136"/>
      <c r="AZ241" s="136"/>
      <c r="BA241" s="136"/>
      <c r="BB241" s="136"/>
      <c r="BC241" s="136"/>
      <c r="BD241" s="136"/>
    </row>
    <row r="242" spans="1:56" outlineLevel="1" x14ac:dyDescent="0.2">
      <c r="A242" s="180">
        <v>124</v>
      </c>
      <c r="B242" s="181" t="s">
        <v>243</v>
      </c>
      <c r="C242" s="182" t="s">
        <v>244</v>
      </c>
      <c r="D242" s="183" t="s">
        <v>211</v>
      </c>
      <c r="E242" s="184">
        <v>4</v>
      </c>
      <c r="F242" s="185"/>
      <c r="G242" s="186">
        <f t="shared" si="27"/>
        <v>0</v>
      </c>
      <c r="H242" s="153"/>
      <c r="I242" s="154">
        <f t="shared" si="28"/>
        <v>0</v>
      </c>
      <c r="J242" s="153"/>
      <c r="K242" s="154">
        <f t="shared" si="29"/>
        <v>0</v>
      </c>
      <c r="L242" s="154">
        <v>21</v>
      </c>
      <c r="M242" s="154">
        <f t="shared" si="30"/>
        <v>0</v>
      </c>
      <c r="N242" s="142"/>
      <c r="O242" s="142"/>
      <c r="P242" s="143">
        <v>0</v>
      </c>
      <c r="Q242" s="142">
        <f t="shared" si="31"/>
        <v>0</v>
      </c>
      <c r="R242" s="136"/>
      <c r="S242" s="136"/>
      <c r="T242" s="136"/>
      <c r="U242" s="136"/>
      <c r="V242" s="136"/>
      <c r="W242" s="136"/>
      <c r="X242" s="136"/>
      <c r="Y242" s="136"/>
      <c r="Z242" s="136"/>
      <c r="AA242" s="136" t="s">
        <v>169</v>
      </c>
      <c r="AB242" s="136"/>
      <c r="AC242" s="136"/>
      <c r="AD242" s="136"/>
      <c r="AE242" s="136"/>
      <c r="AF242" s="136"/>
      <c r="AG242" s="136"/>
      <c r="AH242" s="136"/>
      <c r="AI242" s="136"/>
      <c r="AJ242" s="136"/>
      <c r="AK242" s="136"/>
      <c r="AL242" s="136"/>
      <c r="AM242" s="136"/>
      <c r="AN242" s="136"/>
      <c r="AO242" s="136"/>
      <c r="AP242" s="136"/>
      <c r="AQ242" s="136"/>
      <c r="AR242" s="136"/>
      <c r="AS242" s="136"/>
      <c r="AT242" s="136"/>
      <c r="AU242" s="136"/>
      <c r="AV242" s="136"/>
      <c r="AW242" s="136"/>
      <c r="AX242" s="136"/>
      <c r="AY242" s="136"/>
      <c r="AZ242" s="136"/>
      <c r="BA242" s="136"/>
      <c r="BB242" s="136"/>
      <c r="BC242" s="136"/>
      <c r="BD242" s="136"/>
    </row>
    <row r="243" spans="1:56" outlineLevel="1" x14ac:dyDescent="0.2">
      <c r="A243" s="180">
        <v>125</v>
      </c>
      <c r="B243" s="181" t="s">
        <v>245</v>
      </c>
      <c r="C243" s="182" t="s">
        <v>246</v>
      </c>
      <c r="D243" s="183" t="s">
        <v>155</v>
      </c>
      <c r="E243" s="184">
        <v>4</v>
      </c>
      <c r="F243" s="185"/>
      <c r="G243" s="186">
        <f t="shared" si="27"/>
        <v>0</v>
      </c>
      <c r="H243" s="153"/>
      <c r="I243" s="154">
        <f t="shared" si="28"/>
        <v>0</v>
      </c>
      <c r="J243" s="153"/>
      <c r="K243" s="154">
        <f t="shared" si="29"/>
        <v>0</v>
      </c>
      <c r="L243" s="154">
        <v>21</v>
      </c>
      <c r="M243" s="154">
        <f t="shared" si="30"/>
        <v>0</v>
      </c>
      <c r="N243" s="142"/>
      <c r="O243" s="142"/>
      <c r="P243" s="143">
        <v>0</v>
      </c>
      <c r="Q243" s="142">
        <f t="shared" si="31"/>
        <v>0</v>
      </c>
      <c r="R243" s="136"/>
      <c r="S243" s="136"/>
      <c r="T243" s="136"/>
      <c r="U243" s="136"/>
      <c r="V243" s="136"/>
      <c r="W243" s="136"/>
      <c r="X243" s="136"/>
      <c r="Y243" s="136"/>
      <c r="Z243" s="136"/>
      <c r="AA243" s="136" t="s">
        <v>169</v>
      </c>
      <c r="AB243" s="136"/>
      <c r="AC243" s="136"/>
      <c r="AD243" s="136"/>
      <c r="AE243" s="136"/>
      <c r="AF243" s="136"/>
      <c r="AG243" s="136"/>
      <c r="AH243" s="136"/>
      <c r="AI243" s="136"/>
      <c r="AJ243" s="136"/>
      <c r="AK243" s="136"/>
      <c r="AL243" s="136"/>
      <c r="AM243" s="136"/>
      <c r="AN243" s="136"/>
      <c r="AO243" s="136"/>
      <c r="AP243" s="136"/>
      <c r="AQ243" s="136"/>
      <c r="AR243" s="136"/>
      <c r="AS243" s="136"/>
      <c r="AT243" s="136"/>
      <c r="AU243" s="136"/>
      <c r="AV243" s="136"/>
      <c r="AW243" s="136"/>
      <c r="AX243" s="136"/>
      <c r="AY243" s="136"/>
      <c r="AZ243" s="136"/>
      <c r="BA243" s="136"/>
      <c r="BB243" s="136"/>
      <c r="BC243" s="136"/>
      <c r="BD243" s="136"/>
    </row>
    <row r="244" spans="1:56" outlineLevel="1" x14ac:dyDescent="0.2">
      <c r="A244" s="180"/>
      <c r="B244" s="181"/>
      <c r="C244" s="182"/>
      <c r="D244" s="183"/>
      <c r="E244" s="184"/>
      <c r="F244" s="185"/>
      <c r="G244" s="186"/>
      <c r="H244" s="153"/>
      <c r="I244" s="154"/>
      <c r="J244" s="153"/>
      <c r="K244" s="154"/>
      <c r="L244" s="154"/>
      <c r="M244" s="154"/>
      <c r="N244" s="142"/>
      <c r="O244" s="142"/>
      <c r="P244" s="143"/>
      <c r="Q244" s="142"/>
      <c r="R244" s="136"/>
      <c r="S244" s="136"/>
      <c r="T244" s="136"/>
      <c r="U244" s="136"/>
      <c r="V244" s="136"/>
      <c r="W244" s="136"/>
      <c r="X244" s="136"/>
      <c r="Y244" s="136"/>
      <c r="Z244" s="136"/>
      <c r="AA244" s="136"/>
      <c r="AB244" s="136"/>
      <c r="AC244" s="136"/>
      <c r="AD244" s="136"/>
      <c r="AE244" s="136"/>
      <c r="AF244" s="136"/>
      <c r="AG244" s="136"/>
      <c r="AH244" s="136"/>
      <c r="AI244" s="136"/>
      <c r="AJ244" s="136"/>
      <c r="AK244" s="136"/>
      <c r="AL244" s="136"/>
      <c r="AM244" s="136"/>
      <c r="AN244" s="136"/>
      <c r="AO244" s="136"/>
      <c r="AP244" s="136"/>
      <c r="AQ244" s="136"/>
      <c r="AR244" s="136"/>
      <c r="AS244" s="136"/>
      <c r="AT244" s="136"/>
      <c r="AU244" s="136"/>
      <c r="AV244" s="136"/>
      <c r="AW244" s="136"/>
      <c r="AX244" s="136"/>
      <c r="AY244" s="136"/>
      <c r="AZ244" s="136"/>
      <c r="BA244" s="136"/>
      <c r="BB244" s="136"/>
      <c r="BC244" s="136"/>
      <c r="BD244" s="136"/>
    </row>
    <row r="245" spans="1:56" ht="22.5" outlineLevel="1" x14ac:dyDescent="0.2">
      <c r="A245" s="180">
        <v>126</v>
      </c>
      <c r="B245" s="181" t="s">
        <v>606</v>
      </c>
      <c r="C245" s="182" t="s">
        <v>607</v>
      </c>
      <c r="D245" s="183" t="s">
        <v>211</v>
      </c>
      <c r="E245" s="184">
        <v>13</v>
      </c>
      <c r="F245" s="185"/>
      <c r="G245" s="186">
        <f>ROUND(E245*F245,2)</f>
        <v>0</v>
      </c>
      <c r="H245" s="153"/>
      <c r="I245" s="154">
        <f>ROUND(E245*H245,2)</f>
        <v>0</v>
      </c>
      <c r="J245" s="153"/>
      <c r="K245" s="154">
        <f>ROUND(E245*J245,2)</f>
        <v>0</v>
      </c>
      <c r="L245" s="154">
        <v>21</v>
      </c>
      <c r="M245" s="154">
        <f>G245*(1+L245/100)</f>
        <v>0</v>
      </c>
      <c r="N245" s="142"/>
      <c r="O245" s="142"/>
      <c r="P245" s="143"/>
      <c r="Q245" s="142"/>
      <c r="R245" s="136"/>
      <c r="S245" s="136"/>
      <c r="T245" s="136"/>
      <c r="U245" s="136"/>
      <c r="V245" s="136"/>
      <c r="W245" s="136"/>
      <c r="X245" s="136"/>
      <c r="Y245" s="136"/>
      <c r="Z245" s="136"/>
      <c r="AA245" s="136"/>
      <c r="AB245" s="136"/>
      <c r="AC245" s="136"/>
      <c r="AD245" s="136"/>
      <c r="AE245" s="136"/>
      <c r="AF245" s="136"/>
      <c r="AG245" s="136"/>
      <c r="AH245" s="136"/>
      <c r="AI245" s="136"/>
      <c r="AJ245" s="136"/>
      <c r="AK245" s="136"/>
      <c r="AL245" s="136"/>
      <c r="AM245" s="136"/>
      <c r="AN245" s="136"/>
      <c r="AO245" s="136"/>
      <c r="AP245" s="136"/>
      <c r="AQ245" s="136"/>
      <c r="AR245" s="136"/>
      <c r="AS245" s="136"/>
      <c r="AT245" s="136"/>
      <c r="AU245" s="136"/>
      <c r="AV245" s="136"/>
      <c r="AW245" s="136"/>
      <c r="AX245" s="136"/>
      <c r="AY245" s="136"/>
      <c r="AZ245" s="136"/>
      <c r="BA245" s="136"/>
      <c r="BB245" s="136"/>
      <c r="BC245" s="136"/>
      <c r="BD245" s="136"/>
    </row>
    <row r="246" spans="1:56" outlineLevel="1" x14ac:dyDescent="0.2">
      <c r="A246" s="180"/>
      <c r="B246" s="181"/>
      <c r="C246" s="187" t="s">
        <v>608</v>
      </c>
      <c r="D246" s="188"/>
      <c r="E246" s="189">
        <v>13</v>
      </c>
      <c r="F246" s="186"/>
      <c r="G246" s="186"/>
      <c r="H246" s="154"/>
      <c r="I246" s="154"/>
      <c r="J246" s="154"/>
      <c r="K246" s="154"/>
      <c r="L246" s="154"/>
      <c r="M246" s="154"/>
      <c r="N246" s="142"/>
      <c r="O246" s="142"/>
      <c r="P246" s="143"/>
      <c r="Q246" s="142"/>
      <c r="R246" s="136"/>
      <c r="S246" s="136"/>
      <c r="T246" s="136"/>
      <c r="U246" s="136"/>
      <c r="V246" s="136"/>
      <c r="W246" s="136"/>
      <c r="X246" s="136"/>
      <c r="Y246" s="136"/>
      <c r="Z246" s="136"/>
      <c r="AA246" s="136"/>
      <c r="AB246" s="136"/>
      <c r="AC246" s="136"/>
      <c r="AD246" s="136"/>
      <c r="AE246" s="136"/>
      <c r="AF246" s="136"/>
      <c r="AG246" s="136"/>
      <c r="AH246" s="136"/>
      <c r="AI246" s="136"/>
      <c r="AJ246" s="136"/>
      <c r="AK246" s="136"/>
      <c r="AL246" s="136"/>
      <c r="AM246" s="136"/>
      <c r="AN246" s="136"/>
      <c r="AO246" s="136"/>
      <c r="AP246" s="136"/>
      <c r="AQ246" s="136"/>
      <c r="AR246" s="136"/>
      <c r="AS246" s="136"/>
      <c r="AT246" s="136"/>
      <c r="AU246" s="136"/>
      <c r="AV246" s="136"/>
      <c r="AW246" s="136"/>
      <c r="AX246" s="136"/>
      <c r="AY246" s="136"/>
      <c r="AZ246" s="136"/>
      <c r="BA246" s="136"/>
      <c r="BB246" s="136"/>
      <c r="BC246" s="136"/>
      <c r="BD246" s="136"/>
    </row>
    <row r="247" spans="1:56" ht="22.5" outlineLevel="1" x14ac:dyDescent="0.2">
      <c r="A247" s="180">
        <v>127</v>
      </c>
      <c r="B247" s="181" t="s">
        <v>609</v>
      </c>
      <c r="C247" s="182" t="s">
        <v>610</v>
      </c>
      <c r="D247" s="183" t="s">
        <v>211</v>
      </c>
      <c r="E247" s="184">
        <v>13</v>
      </c>
      <c r="F247" s="185"/>
      <c r="G247" s="186">
        <f t="shared" ref="G247:G255" si="32">ROUND(E247*F247,2)</f>
        <v>0</v>
      </c>
      <c r="H247" s="153"/>
      <c r="I247" s="154">
        <f t="shared" ref="I247:I255" si="33">ROUND(E247*H247,2)</f>
        <v>0</v>
      </c>
      <c r="J247" s="153"/>
      <c r="K247" s="154">
        <f t="shared" ref="K247:K255" si="34">ROUND(E247*J247,2)</f>
        <v>0</v>
      </c>
      <c r="L247" s="154">
        <v>21</v>
      </c>
      <c r="M247" s="154">
        <f t="shared" ref="M247:M255" si="35">G247*(1+L247/100)</f>
        <v>0</v>
      </c>
      <c r="N247" s="142"/>
      <c r="O247" s="142"/>
      <c r="P247" s="143"/>
      <c r="Q247" s="142"/>
      <c r="R247" s="136"/>
      <c r="S247" s="136"/>
      <c r="T247" s="136"/>
      <c r="U247" s="136"/>
      <c r="V247" s="136"/>
      <c r="W247" s="136"/>
      <c r="X247" s="136"/>
      <c r="Y247" s="136"/>
      <c r="Z247" s="136"/>
      <c r="AA247" s="136"/>
      <c r="AB247" s="136"/>
      <c r="AC247" s="136"/>
      <c r="AD247" s="136"/>
      <c r="AE247" s="136"/>
      <c r="AF247" s="136"/>
      <c r="AG247" s="136"/>
      <c r="AH247" s="136"/>
      <c r="AI247" s="136"/>
      <c r="AJ247" s="136"/>
      <c r="AK247" s="136"/>
      <c r="AL247" s="136"/>
      <c r="AM247" s="136"/>
      <c r="AN247" s="136"/>
      <c r="AO247" s="136"/>
      <c r="AP247" s="136"/>
      <c r="AQ247" s="136"/>
      <c r="AR247" s="136"/>
      <c r="AS247" s="136"/>
      <c r="AT247" s="136"/>
      <c r="AU247" s="136"/>
      <c r="AV247" s="136"/>
      <c r="AW247" s="136"/>
      <c r="AX247" s="136"/>
      <c r="AY247" s="136"/>
      <c r="AZ247" s="136"/>
      <c r="BA247" s="136"/>
      <c r="BB247" s="136"/>
      <c r="BC247" s="136"/>
      <c r="BD247" s="136"/>
    </row>
    <row r="248" spans="1:56" outlineLevel="1" x14ac:dyDescent="0.2">
      <c r="A248" s="180">
        <v>128</v>
      </c>
      <c r="B248" s="181" t="s">
        <v>611</v>
      </c>
      <c r="C248" s="182" t="s">
        <v>612</v>
      </c>
      <c r="D248" s="183" t="s">
        <v>211</v>
      </c>
      <c r="E248" s="184">
        <v>2</v>
      </c>
      <c r="F248" s="185"/>
      <c r="G248" s="186">
        <f t="shared" si="32"/>
        <v>0</v>
      </c>
      <c r="H248" s="153"/>
      <c r="I248" s="154">
        <f t="shared" si="33"/>
        <v>0</v>
      </c>
      <c r="J248" s="153"/>
      <c r="K248" s="154">
        <f t="shared" si="34"/>
        <v>0</v>
      </c>
      <c r="L248" s="154">
        <v>21</v>
      </c>
      <c r="M248" s="154">
        <f t="shared" si="35"/>
        <v>0</v>
      </c>
      <c r="N248" s="142"/>
      <c r="O248" s="142"/>
      <c r="P248" s="143"/>
      <c r="Q248" s="142"/>
      <c r="R248" s="136"/>
      <c r="S248" s="136"/>
      <c r="T248" s="136"/>
      <c r="U248" s="136"/>
      <c r="V248" s="136"/>
      <c r="W248" s="136"/>
      <c r="X248" s="136"/>
      <c r="Y248" s="136"/>
      <c r="Z248" s="136"/>
      <c r="AA248" s="136"/>
      <c r="AB248" s="136"/>
      <c r="AC248" s="136"/>
      <c r="AD248" s="136"/>
      <c r="AE248" s="136"/>
      <c r="AF248" s="136"/>
      <c r="AG248" s="136"/>
      <c r="AH248" s="136"/>
      <c r="AI248" s="136"/>
      <c r="AJ248" s="136"/>
      <c r="AK248" s="136"/>
      <c r="AL248" s="136"/>
      <c r="AM248" s="136"/>
      <c r="AN248" s="136"/>
      <c r="AO248" s="136"/>
      <c r="AP248" s="136"/>
      <c r="AQ248" s="136"/>
      <c r="AR248" s="136"/>
      <c r="AS248" s="136"/>
      <c r="AT248" s="136"/>
      <c r="AU248" s="136"/>
      <c r="AV248" s="136"/>
      <c r="AW248" s="136"/>
      <c r="AX248" s="136"/>
      <c r="AY248" s="136"/>
      <c r="AZ248" s="136"/>
      <c r="BA248" s="136"/>
      <c r="BB248" s="136"/>
      <c r="BC248" s="136"/>
      <c r="BD248" s="136"/>
    </row>
    <row r="249" spans="1:56" ht="22.5" outlineLevel="1" x14ac:dyDescent="0.2">
      <c r="A249" s="180">
        <v>129</v>
      </c>
      <c r="B249" s="181" t="s">
        <v>613</v>
      </c>
      <c r="C249" s="182" t="s">
        <v>614</v>
      </c>
      <c r="D249" s="183" t="s">
        <v>211</v>
      </c>
      <c r="E249" s="184">
        <v>1</v>
      </c>
      <c r="F249" s="185"/>
      <c r="G249" s="186">
        <f t="shared" si="32"/>
        <v>0</v>
      </c>
      <c r="H249" s="153"/>
      <c r="I249" s="154">
        <f t="shared" si="33"/>
        <v>0</v>
      </c>
      <c r="J249" s="153"/>
      <c r="K249" s="154">
        <f t="shared" si="34"/>
        <v>0</v>
      </c>
      <c r="L249" s="154">
        <v>21</v>
      </c>
      <c r="M249" s="154">
        <f t="shared" si="35"/>
        <v>0</v>
      </c>
      <c r="N249" s="142"/>
      <c r="O249" s="142"/>
      <c r="P249" s="143"/>
      <c r="Q249" s="142"/>
      <c r="R249" s="136"/>
      <c r="S249" s="136"/>
      <c r="T249" s="136"/>
      <c r="U249" s="136"/>
      <c r="V249" s="136"/>
      <c r="W249" s="136"/>
      <c r="X249" s="136"/>
      <c r="Y249" s="136"/>
      <c r="Z249" s="136"/>
      <c r="AA249" s="136"/>
      <c r="AB249" s="136"/>
      <c r="AC249" s="136"/>
      <c r="AD249" s="136"/>
      <c r="AE249" s="136"/>
      <c r="AF249" s="136"/>
      <c r="AG249" s="136"/>
      <c r="AH249" s="136"/>
      <c r="AI249" s="136"/>
      <c r="AJ249" s="136"/>
      <c r="AK249" s="136"/>
      <c r="AL249" s="136"/>
      <c r="AM249" s="136"/>
      <c r="AN249" s="136"/>
      <c r="AO249" s="136"/>
      <c r="AP249" s="136"/>
      <c r="AQ249" s="136"/>
      <c r="AR249" s="136"/>
      <c r="AS249" s="136"/>
      <c r="AT249" s="136"/>
      <c r="AU249" s="136"/>
      <c r="AV249" s="136"/>
      <c r="AW249" s="136"/>
      <c r="AX249" s="136"/>
      <c r="AY249" s="136"/>
      <c r="AZ249" s="136"/>
      <c r="BA249" s="136"/>
      <c r="BB249" s="136"/>
      <c r="BC249" s="136"/>
      <c r="BD249" s="136"/>
    </row>
    <row r="250" spans="1:56" outlineLevel="1" x14ac:dyDescent="0.2">
      <c r="A250" s="180">
        <v>130</v>
      </c>
      <c r="B250" s="181" t="s">
        <v>615</v>
      </c>
      <c r="C250" s="182" t="s">
        <v>616</v>
      </c>
      <c r="D250" s="183" t="s">
        <v>211</v>
      </c>
      <c r="E250" s="184">
        <v>11</v>
      </c>
      <c r="F250" s="185"/>
      <c r="G250" s="186">
        <f t="shared" si="32"/>
        <v>0</v>
      </c>
      <c r="H250" s="153"/>
      <c r="I250" s="154">
        <f t="shared" si="33"/>
        <v>0</v>
      </c>
      <c r="J250" s="153"/>
      <c r="K250" s="154">
        <f t="shared" si="34"/>
        <v>0</v>
      </c>
      <c r="L250" s="154">
        <v>21</v>
      </c>
      <c r="M250" s="154">
        <f t="shared" si="35"/>
        <v>0</v>
      </c>
      <c r="N250" s="142"/>
      <c r="O250" s="142"/>
      <c r="P250" s="143"/>
      <c r="Q250" s="142"/>
      <c r="R250" s="136"/>
      <c r="S250" s="136"/>
      <c r="T250" s="136"/>
      <c r="U250" s="136"/>
      <c r="V250" s="136"/>
      <c r="W250" s="136"/>
      <c r="X250" s="136"/>
      <c r="Y250" s="136"/>
      <c r="Z250" s="136"/>
      <c r="AA250" s="136"/>
      <c r="AB250" s="136"/>
      <c r="AC250" s="136"/>
      <c r="AD250" s="136"/>
      <c r="AE250" s="136"/>
      <c r="AF250" s="136"/>
      <c r="AG250" s="136"/>
      <c r="AH250" s="136"/>
      <c r="AI250" s="136"/>
      <c r="AJ250" s="136"/>
      <c r="AK250" s="136"/>
      <c r="AL250" s="136"/>
      <c r="AM250" s="136"/>
      <c r="AN250" s="136"/>
      <c r="AO250" s="136"/>
      <c r="AP250" s="136"/>
      <c r="AQ250" s="136"/>
      <c r="AR250" s="136"/>
      <c r="AS250" s="136"/>
      <c r="AT250" s="136"/>
      <c r="AU250" s="136"/>
      <c r="AV250" s="136"/>
      <c r="AW250" s="136"/>
      <c r="AX250" s="136"/>
      <c r="AY250" s="136"/>
      <c r="AZ250" s="136"/>
      <c r="BA250" s="136"/>
      <c r="BB250" s="136"/>
      <c r="BC250" s="136"/>
      <c r="BD250" s="136"/>
    </row>
    <row r="251" spans="1:56" outlineLevel="1" x14ac:dyDescent="0.2">
      <c r="A251" s="180">
        <v>131</v>
      </c>
      <c r="B251" s="181" t="s">
        <v>617</v>
      </c>
      <c r="C251" s="182" t="s">
        <v>618</v>
      </c>
      <c r="D251" s="183" t="s">
        <v>211</v>
      </c>
      <c r="E251" s="184">
        <v>11</v>
      </c>
      <c r="F251" s="185"/>
      <c r="G251" s="186">
        <f t="shared" si="32"/>
        <v>0</v>
      </c>
      <c r="H251" s="153"/>
      <c r="I251" s="154">
        <f t="shared" si="33"/>
        <v>0</v>
      </c>
      <c r="J251" s="153"/>
      <c r="K251" s="154">
        <f t="shared" si="34"/>
        <v>0</v>
      </c>
      <c r="L251" s="154">
        <v>21</v>
      </c>
      <c r="M251" s="154">
        <f t="shared" si="35"/>
        <v>0</v>
      </c>
      <c r="N251" s="142"/>
      <c r="O251" s="142"/>
      <c r="P251" s="143"/>
      <c r="Q251" s="142"/>
      <c r="R251" s="136"/>
      <c r="S251" s="136"/>
      <c r="T251" s="136"/>
      <c r="U251" s="136"/>
      <c r="V251" s="136"/>
      <c r="W251" s="136"/>
      <c r="X251" s="136"/>
      <c r="Y251" s="136"/>
      <c r="Z251" s="136"/>
      <c r="AA251" s="136"/>
      <c r="AB251" s="136"/>
      <c r="AC251" s="136"/>
      <c r="AD251" s="136"/>
      <c r="AE251" s="136"/>
      <c r="AF251" s="136"/>
      <c r="AG251" s="136"/>
      <c r="AH251" s="136"/>
      <c r="AI251" s="136"/>
      <c r="AJ251" s="136"/>
      <c r="AK251" s="136"/>
      <c r="AL251" s="136"/>
      <c r="AM251" s="136"/>
      <c r="AN251" s="136"/>
      <c r="AO251" s="136"/>
      <c r="AP251" s="136"/>
      <c r="AQ251" s="136"/>
      <c r="AR251" s="136"/>
      <c r="AS251" s="136"/>
      <c r="AT251" s="136"/>
      <c r="AU251" s="136"/>
      <c r="AV251" s="136"/>
      <c r="AW251" s="136"/>
      <c r="AX251" s="136"/>
      <c r="AY251" s="136"/>
      <c r="AZ251" s="136"/>
      <c r="BA251" s="136"/>
      <c r="BB251" s="136"/>
      <c r="BC251" s="136"/>
      <c r="BD251" s="136"/>
    </row>
    <row r="252" spans="1:56" outlineLevel="1" x14ac:dyDescent="0.2">
      <c r="A252" s="180">
        <v>132</v>
      </c>
      <c r="B252" s="181" t="s">
        <v>619</v>
      </c>
      <c r="C252" s="182" t="s">
        <v>620</v>
      </c>
      <c r="D252" s="183" t="s">
        <v>211</v>
      </c>
      <c r="E252" s="184">
        <v>2</v>
      </c>
      <c r="F252" s="185"/>
      <c r="G252" s="186">
        <f t="shared" si="32"/>
        <v>0</v>
      </c>
      <c r="H252" s="153"/>
      <c r="I252" s="154">
        <f t="shared" si="33"/>
        <v>0</v>
      </c>
      <c r="J252" s="153"/>
      <c r="K252" s="154">
        <f t="shared" si="34"/>
        <v>0</v>
      </c>
      <c r="L252" s="154">
        <v>21</v>
      </c>
      <c r="M252" s="154">
        <f t="shared" si="35"/>
        <v>0</v>
      </c>
      <c r="N252" s="142"/>
      <c r="O252" s="142"/>
      <c r="P252" s="143"/>
      <c r="Q252" s="142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  <c r="AH252" s="136"/>
      <c r="AI252" s="136"/>
      <c r="AJ252" s="136"/>
      <c r="AK252" s="136"/>
      <c r="AL252" s="136"/>
      <c r="AM252" s="136"/>
      <c r="AN252" s="136"/>
      <c r="AO252" s="136"/>
      <c r="AP252" s="136"/>
      <c r="AQ252" s="136"/>
      <c r="AR252" s="136"/>
      <c r="AS252" s="136"/>
      <c r="AT252" s="136"/>
      <c r="AU252" s="136"/>
      <c r="AV252" s="136"/>
      <c r="AW252" s="136"/>
      <c r="AX252" s="136"/>
      <c r="AY252" s="136"/>
      <c r="AZ252" s="136"/>
      <c r="BA252" s="136"/>
      <c r="BB252" s="136"/>
      <c r="BC252" s="136"/>
      <c r="BD252" s="136"/>
    </row>
    <row r="253" spans="1:56" outlineLevel="1" x14ac:dyDescent="0.2">
      <c r="A253" s="180">
        <v>133</v>
      </c>
      <c r="B253" s="181" t="s">
        <v>621</v>
      </c>
      <c r="C253" s="182" t="s">
        <v>622</v>
      </c>
      <c r="D253" s="183" t="s">
        <v>211</v>
      </c>
      <c r="E253" s="184">
        <v>14</v>
      </c>
      <c r="F253" s="185"/>
      <c r="G253" s="186">
        <f t="shared" si="32"/>
        <v>0</v>
      </c>
      <c r="H253" s="153"/>
      <c r="I253" s="154">
        <f t="shared" si="33"/>
        <v>0</v>
      </c>
      <c r="J253" s="153"/>
      <c r="K253" s="154">
        <f t="shared" si="34"/>
        <v>0</v>
      </c>
      <c r="L253" s="154">
        <v>21</v>
      </c>
      <c r="M253" s="154">
        <f t="shared" si="35"/>
        <v>0</v>
      </c>
      <c r="N253" s="142"/>
      <c r="O253" s="142"/>
      <c r="P253" s="143"/>
      <c r="Q253" s="142"/>
      <c r="R253" s="136"/>
      <c r="S253" s="136"/>
      <c r="T253" s="136"/>
      <c r="U253" s="136"/>
      <c r="V253" s="136"/>
      <c r="W253" s="136"/>
      <c r="X253" s="136"/>
      <c r="Y253" s="136"/>
      <c r="Z253" s="136"/>
      <c r="AA253" s="136"/>
      <c r="AB253" s="136"/>
      <c r="AC253" s="136"/>
      <c r="AD253" s="136"/>
      <c r="AE253" s="136"/>
      <c r="AF253" s="136"/>
      <c r="AG253" s="136"/>
      <c r="AH253" s="136"/>
      <c r="AI253" s="136"/>
      <c r="AJ253" s="136"/>
      <c r="AK253" s="136"/>
      <c r="AL253" s="136"/>
      <c r="AM253" s="136"/>
      <c r="AN253" s="136"/>
      <c r="AO253" s="136"/>
      <c r="AP253" s="136"/>
      <c r="AQ253" s="136"/>
      <c r="AR253" s="136"/>
      <c r="AS253" s="136"/>
      <c r="AT253" s="136"/>
      <c r="AU253" s="136"/>
      <c r="AV253" s="136"/>
      <c r="AW253" s="136"/>
      <c r="AX253" s="136"/>
      <c r="AY253" s="136"/>
      <c r="AZ253" s="136"/>
      <c r="BA253" s="136"/>
      <c r="BB253" s="136"/>
      <c r="BC253" s="136"/>
      <c r="BD253" s="136"/>
    </row>
    <row r="254" spans="1:56" outlineLevel="1" x14ac:dyDescent="0.2">
      <c r="A254" s="180">
        <v>134</v>
      </c>
      <c r="B254" s="181" t="s">
        <v>623</v>
      </c>
      <c r="C254" s="182" t="s">
        <v>624</v>
      </c>
      <c r="D254" s="183" t="s">
        <v>211</v>
      </c>
      <c r="E254" s="184">
        <v>11</v>
      </c>
      <c r="F254" s="185"/>
      <c r="G254" s="186">
        <f t="shared" si="32"/>
        <v>0</v>
      </c>
      <c r="H254" s="153"/>
      <c r="I254" s="154">
        <f t="shared" si="33"/>
        <v>0</v>
      </c>
      <c r="J254" s="153"/>
      <c r="K254" s="154">
        <f t="shared" si="34"/>
        <v>0</v>
      </c>
      <c r="L254" s="154">
        <v>21</v>
      </c>
      <c r="M254" s="154">
        <f t="shared" si="35"/>
        <v>0</v>
      </c>
      <c r="N254" s="142"/>
      <c r="O254" s="142"/>
      <c r="P254" s="143"/>
      <c r="Q254" s="142"/>
      <c r="R254" s="136"/>
      <c r="S254" s="136"/>
      <c r="T254" s="136"/>
      <c r="U254" s="136"/>
      <c r="V254" s="136"/>
      <c r="W254" s="136"/>
      <c r="X254" s="136"/>
      <c r="Y254" s="136"/>
      <c r="Z254" s="136"/>
      <c r="AA254" s="136"/>
      <c r="AB254" s="136"/>
      <c r="AC254" s="136"/>
      <c r="AD254" s="136"/>
      <c r="AE254" s="136"/>
      <c r="AF254" s="136"/>
      <c r="AG254" s="136"/>
      <c r="AH254" s="136"/>
      <c r="AI254" s="136"/>
      <c r="AJ254" s="136"/>
      <c r="AK254" s="136"/>
      <c r="AL254" s="136"/>
      <c r="AM254" s="136"/>
      <c r="AN254" s="136"/>
      <c r="AO254" s="136"/>
      <c r="AP254" s="136"/>
      <c r="AQ254" s="136"/>
      <c r="AR254" s="136"/>
      <c r="AS254" s="136"/>
      <c r="AT254" s="136"/>
      <c r="AU254" s="136"/>
      <c r="AV254" s="136"/>
      <c r="AW254" s="136"/>
      <c r="AX254" s="136"/>
      <c r="AY254" s="136"/>
      <c r="AZ254" s="136"/>
      <c r="BA254" s="136"/>
      <c r="BB254" s="136"/>
      <c r="BC254" s="136"/>
      <c r="BD254" s="136"/>
    </row>
    <row r="255" spans="1:56" outlineLevel="1" x14ac:dyDescent="0.2">
      <c r="A255" s="180">
        <v>135</v>
      </c>
      <c r="B255" s="181" t="s">
        <v>625</v>
      </c>
      <c r="C255" s="182" t="s">
        <v>626</v>
      </c>
      <c r="D255" s="183" t="s">
        <v>451</v>
      </c>
      <c r="E255" s="184">
        <v>13</v>
      </c>
      <c r="F255" s="185"/>
      <c r="G255" s="186">
        <f t="shared" si="32"/>
        <v>0</v>
      </c>
      <c r="H255" s="153"/>
      <c r="I255" s="154">
        <f t="shared" si="33"/>
        <v>0</v>
      </c>
      <c r="J255" s="153"/>
      <c r="K255" s="154">
        <f t="shared" si="34"/>
        <v>0</v>
      </c>
      <c r="L255" s="154">
        <v>21</v>
      </c>
      <c r="M255" s="154">
        <f t="shared" si="35"/>
        <v>0</v>
      </c>
      <c r="N255" s="142"/>
      <c r="O255" s="142"/>
      <c r="P255" s="143"/>
      <c r="Q255" s="142"/>
      <c r="R255" s="136"/>
      <c r="S255" s="136"/>
      <c r="T255" s="136"/>
      <c r="U255" s="136"/>
      <c r="V255" s="136"/>
      <c r="W255" s="136"/>
      <c r="X255" s="136"/>
      <c r="Y255" s="136"/>
      <c r="Z255" s="136"/>
      <c r="AA255" s="136"/>
      <c r="AB255" s="136"/>
      <c r="AC255" s="136"/>
      <c r="AD255" s="136"/>
      <c r="AE255" s="136"/>
      <c r="AF255" s="136"/>
      <c r="AG255" s="136"/>
      <c r="AH255" s="136"/>
      <c r="AI255" s="136"/>
      <c r="AJ255" s="136"/>
      <c r="AK255" s="136"/>
      <c r="AL255" s="136"/>
      <c r="AM255" s="136"/>
      <c r="AN255" s="136"/>
      <c r="AO255" s="136"/>
      <c r="AP255" s="136"/>
      <c r="AQ255" s="136"/>
      <c r="AR255" s="136"/>
      <c r="AS255" s="136"/>
      <c r="AT255" s="136"/>
      <c r="AU255" s="136"/>
      <c r="AV255" s="136"/>
      <c r="AW255" s="136"/>
      <c r="AX255" s="136"/>
      <c r="AY255" s="136"/>
      <c r="AZ255" s="136"/>
      <c r="BA255" s="136"/>
      <c r="BB255" s="136"/>
      <c r="BC255" s="136"/>
      <c r="BD255" s="136"/>
    </row>
    <row r="256" spans="1:56" outlineLevel="1" x14ac:dyDescent="0.2">
      <c r="A256" s="180"/>
      <c r="B256" s="181"/>
      <c r="C256" s="187" t="s">
        <v>627</v>
      </c>
      <c r="D256" s="188"/>
      <c r="E256" s="189"/>
      <c r="F256" s="186"/>
      <c r="G256" s="186"/>
      <c r="H256" s="154"/>
      <c r="I256" s="154"/>
      <c r="J256" s="154"/>
      <c r="K256" s="154"/>
      <c r="L256" s="154"/>
      <c r="M256" s="154"/>
      <c r="N256" s="142"/>
      <c r="O256" s="142"/>
      <c r="P256" s="143"/>
      <c r="Q256" s="142"/>
      <c r="R256" s="136"/>
      <c r="S256" s="136"/>
      <c r="T256" s="136"/>
      <c r="U256" s="136"/>
      <c r="V256" s="136"/>
      <c r="W256" s="136"/>
      <c r="X256" s="136"/>
      <c r="Y256" s="136"/>
      <c r="Z256" s="136"/>
      <c r="AA256" s="136"/>
      <c r="AB256" s="136"/>
      <c r="AC256" s="136"/>
      <c r="AD256" s="136"/>
      <c r="AE256" s="136"/>
      <c r="AF256" s="136"/>
      <c r="AG256" s="136"/>
      <c r="AH256" s="136"/>
      <c r="AI256" s="136"/>
      <c r="AJ256" s="136"/>
      <c r="AK256" s="136"/>
      <c r="AL256" s="136"/>
      <c r="AM256" s="136"/>
      <c r="AN256" s="136"/>
      <c r="AO256" s="136"/>
      <c r="AP256" s="136"/>
      <c r="AQ256" s="136"/>
      <c r="AR256" s="136"/>
      <c r="AS256" s="136"/>
      <c r="AT256" s="136"/>
      <c r="AU256" s="136"/>
      <c r="AV256" s="136"/>
      <c r="AW256" s="136"/>
      <c r="AX256" s="136"/>
      <c r="AY256" s="136"/>
      <c r="AZ256" s="136"/>
      <c r="BA256" s="136"/>
      <c r="BB256" s="136"/>
      <c r="BC256" s="136"/>
      <c r="BD256" s="136"/>
    </row>
    <row r="257" spans="1:56" ht="45" outlineLevel="1" x14ac:dyDescent="0.2">
      <c r="A257" s="180">
        <v>136</v>
      </c>
      <c r="B257" s="181" t="s">
        <v>247</v>
      </c>
      <c r="C257" s="182" t="s">
        <v>248</v>
      </c>
      <c r="D257" s="183" t="s">
        <v>211</v>
      </c>
      <c r="E257" s="184">
        <v>4</v>
      </c>
      <c r="F257" s="185"/>
      <c r="G257" s="186">
        <f t="shared" si="27"/>
        <v>0</v>
      </c>
      <c r="H257" s="153"/>
      <c r="I257" s="154">
        <f t="shared" si="28"/>
        <v>0</v>
      </c>
      <c r="J257" s="153"/>
      <c r="K257" s="154">
        <f t="shared" si="29"/>
        <v>0</v>
      </c>
      <c r="L257" s="154">
        <v>21</v>
      </c>
      <c r="M257" s="154">
        <f t="shared" si="30"/>
        <v>0</v>
      </c>
      <c r="N257" s="142"/>
      <c r="O257" s="142"/>
      <c r="P257" s="143">
        <v>0</v>
      </c>
      <c r="Q257" s="142">
        <f>ROUND(E257*P257,2)</f>
        <v>0</v>
      </c>
      <c r="R257" s="136"/>
      <c r="S257" s="136"/>
      <c r="T257" s="136"/>
      <c r="U257" s="136"/>
      <c r="V257" s="136"/>
      <c r="W257" s="136"/>
      <c r="X257" s="136"/>
      <c r="Y257" s="136"/>
      <c r="Z257" s="136"/>
      <c r="AA257" s="136" t="s">
        <v>169</v>
      </c>
      <c r="AB257" s="136"/>
      <c r="AC257" s="136"/>
      <c r="AD257" s="136"/>
      <c r="AE257" s="136"/>
      <c r="AF257" s="136"/>
      <c r="AG257" s="136"/>
      <c r="AH257" s="136"/>
      <c r="AI257" s="136"/>
      <c r="AJ257" s="136"/>
      <c r="AK257" s="136"/>
      <c r="AL257" s="136"/>
      <c r="AM257" s="136"/>
      <c r="AN257" s="136"/>
      <c r="AO257" s="136"/>
      <c r="AP257" s="136"/>
      <c r="AQ257" s="136"/>
      <c r="AR257" s="136"/>
      <c r="AS257" s="136"/>
      <c r="AT257" s="136"/>
      <c r="AU257" s="136"/>
      <c r="AV257" s="136"/>
      <c r="AW257" s="136"/>
      <c r="AX257" s="136"/>
      <c r="AY257" s="136"/>
      <c r="AZ257" s="136"/>
      <c r="BA257" s="136"/>
      <c r="BB257" s="136"/>
      <c r="BC257" s="136"/>
      <c r="BD257" s="136"/>
    </row>
    <row r="258" spans="1:56" ht="22.5" outlineLevel="1" x14ac:dyDescent="0.2">
      <c r="A258" s="180">
        <v>137</v>
      </c>
      <c r="B258" s="181" t="s">
        <v>249</v>
      </c>
      <c r="C258" s="182" t="s">
        <v>250</v>
      </c>
      <c r="D258" s="183" t="s">
        <v>0</v>
      </c>
      <c r="E258" s="184">
        <v>0.24</v>
      </c>
      <c r="F258" s="185"/>
      <c r="G258" s="186">
        <f t="shared" si="27"/>
        <v>0</v>
      </c>
      <c r="H258" s="153"/>
      <c r="I258" s="154">
        <f t="shared" si="28"/>
        <v>0</v>
      </c>
      <c r="J258" s="153"/>
      <c r="K258" s="154">
        <f t="shared" si="29"/>
        <v>0</v>
      </c>
      <c r="L258" s="154">
        <v>21</v>
      </c>
      <c r="M258" s="154">
        <f t="shared" si="30"/>
        <v>0</v>
      </c>
      <c r="N258" s="142"/>
      <c r="O258" s="142"/>
      <c r="P258" s="143">
        <v>0</v>
      </c>
      <c r="Q258" s="142">
        <f>ROUND(E258*P258,2)</f>
        <v>0</v>
      </c>
      <c r="R258" s="136"/>
      <c r="S258" s="136"/>
      <c r="T258" s="136"/>
      <c r="U258" s="240"/>
      <c r="V258" s="136"/>
      <c r="W258" s="136"/>
      <c r="X258" s="136"/>
      <c r="Y258" s="136"/>
      <c r="Z258" s="136"/>
      <c r="AA258" s="136" t="s">
        <v>169</v>
      </c>
      <c r="AB258" s="136"/>
      <c r="AC258" s="136"/>
      <c r="AD258" s="136"/>
      <c r="AE258" s="136"/>
      <c r="AF258" s="136"/>
      <c r="AG258" s="136"/>
      <c r="AH258" s="136"/>
      <c r="AI258" s="136"/>
      <c r="AJ258" s="136"/>
      <c r="AK258" s="136"/>
      <c r="AL258" s="136"/>
      <c r="AM258" s="136"/>
      <c r="AN258" s="136"/>
      <c r="AO258" s="136"/>
      <c r="AP258" s="136"/>
      <c r="AQ258" s="136"/>
      <c r="AR258" s="136"/>
      <c r="AS258" s="136"/>
      <c r="AT258" s="136"/>
      <c r="AU258" s="136"/>
      <c r="AV258" s="136"/>
      <c r="AW258" s="136"/>
      <c r="AX258" s="136"/>
      <c r="AY258" s="136"/>
      <c r="AZ258" s="136"/>
      <c r="BA258" s="136"/>
      <c r="BB258" s="136"/>
      <c r="BC258" s="136"/>
      <c r="BD258" s="136"/>
    </row>
    <row r="259" spans="1:56" outlineLevel="1" x14ac:dyDescent="0.2">
      <c r="A259" s="180"/>
      <c r="B259" s="181"/>
      <c r="C259" s="241" t="s">
        <v>983</v>
      </c>
      <c r="D259" s="183"/>
      <c r="E259" s="184"/>
      <c r="F259" s="185"/>
      <c r="G259" s="195">
        <f>SUM(G212:G258)</f>
        <v>0</v>
      </c>
      <c r="H259" s="153"/>
      <c r="I259" s="154"/>
      <c r="J259" s="153"/>
      <c r="K259" s="154"/>
      <c r="L259" s="154"/>
      <c r="M259" s="154"/>
      <c r="N259" s="142"/>
      <c r="O259" s="142"/>
      <c r="P259" s="143"/>
      <c r="Q259" s="142"/>
      <c r="R259" s="136"/>
      <c r="S259" s="136"/>
      <c r="T259" s="136"/>
      <c r="U259" s="136"/>
      <c r="V259" s="136"/>
      <c r="W259" s="136"/>
      <c r="X259" s="136"/>
      <c r="Y259" s="136"/>
      <c r="Z259" s="136"/>
      <c r="AA259" s="136"/>
      <c r="AB259" s="136"/>
      <c r="AC259" s="136"/>
      <c r="AD259" s="136"/>
      <c r="AE259" s="136"/>
      <c r="AF259" s="136"/>
      <c r="AG259" s="136"/>
      <c r="AH259" s="136"/>
      <c r="AI259" s="136"/>
      <c r="AJ259" s="136"/>
      <c r="AK259" s="136"/>
      <c r="AL259" s="136"/>
      <c r="AM259" s="136"/>
      <c r="AN259" s="136"/>
      <c r="AO259" s="136"/>
      <c r="AP259" s="136"/>
      <c r="AQ259" s="136"/>
      <c r="AR259" s="136"/>
      <c r="AS259" s="136"/>
      <c r="AT259" s="136"/>
      <c r="AU259" s="136"/>
      <c r="AV259" s="136"/>
      <c r="AW259" s="136"/>
      <c r="AX259" s="136"/>
      <c r="AY259" s="136"/>
      <c r="AZ259" s="136"/>
      <c r="BA259" s="136"/>
      <c r="BB259" s="136"/>
      <c r="BC259" s="136"/>
      <c r="BD259" s="136"/>
    </row>
    <row r="260" spans="1:56" x14ac:dyDescent="0.2">
      <c r="A260" s="193" t="s">
        <v>126</v>
      </c>
      <c r="B260" s="175" t="s">
        <v>79</v>
      </c>
      <c r="C260" s="176" t="s">
        <v>80</v>
      </c>
      <c r="D260" s="177"/>
      <c r="E260" s="178"/>
      <c r="F260" s="179"/>
      <c r="G260" s="179"/>
      <c r="H260" s="170"/>
      <c r="I260" s="170">
        <f>SUM(I261:I262)</f>
        <v>0</v>
      </c>
      <c r="J260" s="170"/>
      <c r="K260" s="170">
        <f>SUM(K261:K262)</f>
        <v>0</v>
      </c>
      <c r="L260" s="170"/>
      <c r="M260" s="170">
        <f>SUM(M261:M262)</f>
        <v>0</v>
      </c>
      <c r="N260" s="144"/>
      <c r="O260" s="144"/>
      <c r="P260" s="145"/>
      <c r="Q260" s="144">
        <f>SUM(Q261:Q262)</f>
        <v>0</v>
      </c>
      <c r="AA260" t="s">
        <v>127</v>
      </c>
    </row>
    <row r="261" spans="1:56" ht="22.5" outlineLevel="1" x14ac:dyDescent="0.2">
      <c r="A261" s="180">
        <v>138</v>
      </c>
      <c r="B261" s="181" t="s">
        <v>251</v>
      </c>
      <c r="C261" s="182" t="s">
        <v>252</v>
      </c>
      <c r="D261" s="183" t="s">
        <v>155</v>
      </c>
      <c r="E261" s="184">
        <v>8</v>
      </c>
      <c r="F261" s="185"/>
      <c r="G261" s="186">
        <f>ROUND(E261*F261,2)</f>
        <v>0</v>
      </c>
      <c r="H261" s="153"/>
      <c r="I261" s="154">
        <f>ROUND(E261*H261,2)</f>
        <v>0</v>
      </c>
      <c r="J261" s="153"/>
      <c r="K261" s="154">
        <f>ROUND(E261*J261,2)</f>
        <v>0</v>
      </c>
      <c r="L261" s="154">
        <v>21</v>
      </c>
      <c r="M261" s="154">
        <f>G261*(1+L261/100)</f>
        <v>0</v>
      </c>
      <c r="N261" s="142"/>
      <c r="O261" s="142"/>
      <c r="P261" s="143">
        <v>0</v>
      </c>
      <c r="Q261" s="142">
        <f>ROUND(E261*P261,2)</f>
        <v>0</v>
      </c>
      <c r="R261" s="136"/>
      <c r="S261" s="136"/>
      <c r="T261" s="136"/>
      <c r="U261" s="136"/>
      <c r="V261" s="136"/>
      <c r="W261" s="136"/>
      <c r="X261" s="136"/>
      <c r="Y261" s="136"/>
      <c r="Z261" s="136"/>
      <c r="AA261" s="136" t="s">
        <v>169</v>
      </c>
      <c r="AB261" s="136"/>
      <c r="AC261" s="136"/>
      <c r="AD261" s="136"/>
      <c r="AE261" s="136"/>
      <c r="AF261" s="136"/>
      <c r="AG261" s="136"/>
      <c r="AH261" s="136"/>
      <c r="AI261" s="136"/>
      <c r="AJ261" s="136"/>
      <c r="AK261" s="136"/>
      <c r="AL261" s="136"/>
      <c r="AM261" s="136"/>
      <c r="AN261" s="136"/>
      <c r="AO261" s="136"/>
      <c r="AP261" s="136"/>
      <c r="AQ261" s="136"/>
      <c r="AR261" s="136"/>
      <c r="AS261" s="136"/>
      <c r="AT261" s="136"/>
      <c r="AU261" s="136"/>
      <c r="AV261" s="136"/>
      <c r="AW261" s="136"/>
      <c r="AX261" s="136"/>
      <c r="AY261" s="136"/>
      <c r="AZ261" s="136"/>
      <c r="BA261" s="136"/>
      <c r="BB261" s="136"/>
      <c r="BC261" s="136"/>
      <c r="BD261" s="136"/>
    </row>
    <row r="262" spans="1:56" ht="22.5" outlineLevel="1" x14ac:dyDescent="0.2">
      <c r="A262" s="180">
        <v>139</v>
      </c>
      <c r="B262" s="181" t="s">
        <v>253</v>
      </c>
      <c r="C262" s="182" t="s">
        <v>254</v>
      </c>
      <c r="D262" s="183" t="s">
        <v>155</v>
      </c>
      <c r="E262" s="184">
        <v>4</v>
      </c>
      <c r="F262" s="185"/>
      <c r="G262" s="186">
        <f>ROUND(E262*F262,2)</f>
        <v>0</v>
      </c>
      <c r="H262" s="153"/>
      <c r="I262" s="154">
        <f>ROUND(E262*H262,2)</f>
        <v>0</v>
      </c>
      <c r="J262" s="153"/>
      <c r="K262" s="154">
        <f>ROUND(E262*J262,2)</f>
        <v>0</v>
      </c>
      <c r="L262" s="154">
        <v>21</v>
      </c>
      <c r="M262" s="154">
        <f>G262*(1+L262/100)</f>
        <v>0</v>
      </c>
      <c r="N262" s="142"/>
      <c r="O262" s="142"/>
      <c r="P262" s="143">
        <v>0</v>
      </c>
      <c r="Q262" s="142">
        <f>ROUND(E262*P262,2)</f>
        <v>0</v>
      </c>
      <c r="R262" s="136"/>
      <c r="S262" s="136"/>
      <c r="T262" s="136"/>
      <c r="U262" s="136"/>
      <c r="V262" s="136"/>
      <c r="W262" s="136"/>
      <c r="X262" s="136"/>
      <c r="Y262" s="136"/>
      <c r="Z262" s="136"/>
      <c r="AA262" s="136" t="s">
        <v>169</v>
      </c>
      <c r="AB262" s="136"/>
      <c r="AC262" s="136"/>
      <c r="AD262" s="136"/>
      <c r="AE262" s="136"/>
      <c r="AF262" s="136"/>
      <c r="AG262" s="136"/>
      <c r="AH262" s="136"/>
      <c r="AI262" s="136"/>
      <c r="AJ262" s="136"/>
      <c r="AK262" s="136"/>
      <c r="AL262" s="136"/>
      <c r="AM262" s="136"/>
      <c r="AN262" s="136"/>
      <c r="AO262" s="136"/>
      <c r="AP262" s="136"/>
      <c r="AQ262" s="136"/>
      <c r="AR262" s="136"/>
      <c r="AS262" s="136"/>
      <c r="AT262" s="136"/>
      <c r="AU262" s="136"/>
      <c r="AV262" s="136"/>
      <c r="AW262" s="136"/>
      <c r="AX262" s="136"/>
      <c r="AY262" s="136"/>
      <c r="AZ262" s="136"/>
      <c r="BA262" s="136"/>
      <c r="BB262" s="136"/>
      <c r="BC262" s="136"/>
      <c r="BD262" s="136"/>
    </row>
    <row r="263" spans="1:56" outlineLevel="1" x14ac:dyDescent="0.2">
      <c r="A263" s="180"/>
      <c r="B263" s="181"/>
      <c r="C263" s="241" t="s">
        <v>984</v>
      </c>
      <c r="D263" s="183"/>
      <c r="E263" s="184"/>
      <c r="F263" s="185"/>
      <c r="G263" s="195">
        <f>SUM(G261:G262)</f>
        <v>0</v>
      </c>
      <c r="H263" s="153"/>
      <c r="I263" s="154"/>
      <c r="J263" s="153"/>
      <c r="K263" s="154"/>
      <c r="L263" s="154"/>
      <c r="M263" s="154"/>
      <c r="N263" s="142"/>
      <c r="O263" s="142"/>
      <c r="P263" s="143"/>
      <c r="Q263" s="142"/>
      <c r="R263" s="136"/>
      <c r="S263" s="136"/>
      <c r="T263" s="136"/>
      <c r="U263" s="136"/>
      <c r="V263" s="136"/>
      <c r="W263" s="136"/>
      <c r="X263" s="136"/>
      <c r="Y263" s="136"/>
      <c r="Z263" s="136"/>
      <c r="AA263" s="136"/>
      <c r="AB263" s="136"/>
      <c r="AC263" s="136"/>
      <c r="AD263" s="136"/>
      <c r="AE263" s="136"/>
      <c r="AF263" s="136"/>
      <c r="AG263" s="136"/>
      <c r="AH263" s="136"/>
      <c r="AI263" s="136"/>
      <c r="AJ263" s="136"/>
      <c r="AK263" s="136"/>
      <c r="AL263" s="136"/>
      <c r="AM263" s="136"/>
      <c r="AN263" s="136"/>
      <c r="AO263" s="136"/>
      <c r="AP263" s="136"/>
      <c r="AQ263" s="136"/>
      <c r="AR263" s="136"/>
      <c r="AS263" s="136"/>
      <c r="AT263" s="136"/>
      <c r="AU263" s="136"/>
      <c r="AV263" s="136"/>
      <c r="AW263" s="136"/>
      <c r="AX263" s="136"/>
      <c r="AY263" s="136"/>
      <c r="AZ263" s="136"/>
      <c r="BA263" s="136"/>
      <c r="BB263" s="136"/>
      <c r="BC263" s="136"/>
      <c r="BD263" s="136"/>
    </row>
    <row r="264" spans="1:56" x14ac:dyDescent="0.2">
      <c r="A264" s="193" t="s">
        <v>126</v>
      </c>
      <c r="B264" s="175" t="s">
        <v>81</v>
      </c>
      <c r="C264" s="176" t="s">
        <v>82</v>
      </c>
      <c r="D264" s="177"/>
      <c r="E264" s="178"/>
      <c r="F264" s="179"/>
      <c r="G264" s="179"/>
      <c r="H264" s="170"/>
      <c r="I264" s="170">
        <f>SUM(I265:I268)</f>
        <v>0</v>
      </c>
      <c r="J264" s="170"/>
      <c r="K264" s="170">
        <f>SUM(K265:K268)</f>
        <v>0</v>
      </c>
      <c r="L264" s="170"/>
      <c r="M264" s="170">
        <f>SUM(M265:M268)</f>
        <v>0</v>
      </c>
      <c r="N264" s="144"/>
      <c r="O264" s="144"/>
      <c r="P264" s="145"/>
      <c r="Q264" s="144">
        <f>SUM(Q265:Q268)</f>
        <v>0</v>
      </c>
      <c r="AA264" t="s">
        <v>127</v>
      </c>
    </row>
    <row r="265" spans="1:56" outlineLevel="1" x14ac:dyDescent="0.2">
      <c r="A265" s="180">
        <v>140</v>
      </c>
      <c r="B265" s="181" t="s">
        <v>255</v>
      </c>
      <c r="C265" s="182" t="s">
        <v>256</v>
      </c>
      <c r="D265" s="183" t="s">
        <v>211</v>
      </c>
      <c r="E265" s="184">
        <v>1</v>
      </c>
      <c r="F265" s="185"/>
      <c r="G265" s="186">
        <f>ROUND(E265*F265,2)</f>
        <v>0</v>
      </c>
      <c r="H265" s="153"/>
      <c r="I265" s="154">
        <f>ROUND(E265*H265,2)</f>
        <v>0</v>
      </c>
      <c r="J265" s="153"/>
      <c r="K265" s="154">
        <f>ROUND(E265*J265,2)</f>
        <v>0</v>
      </c>
      <c r="L265" s="154">
        <v>21</v>
      </c>
      <c r="M265" s="154">
        <f>G265*(1+L265/100)</f>
        <v>0</v>
      </c>
      <c r="N265" s="142"/>
      <c r="O265" s="142"/>
      <c r="P265" s="143">
        <v>0</v>
      </c>
      <c r="Q265" s="142">
        <f>ROUND(E265*P265,2)</f>
        <v>0</v>
      </c>
      <c r="R265" s="136"/>
      <c r="S265" s="136"/>
      <c r="T265" s="136"/>
      <c r="U265" s="136"/>
      <c r="V265" s="136"/>
      <c r="W265" s="136"/>
      <c r="X265" s="136"/>
      <c r="Y265" s="136"/>
      <c r="Z265" s="136"/>
      <c r="AA265" s="136" t="s">
        <v>169</v>
      </c>
      <c r="AB265" s="136"/>
      <c r="AC265" s="136"/>
      <c r="AD265" s="136"/>
      <c r="AE265" s="136"/>
      <c r="AF265" s="136"/>
      <c r="AG265" s="136"/>
      <c r="AH265" s="136"/>
      <c r="AI265" s="136"/>
      <c r="AJ265" s="136"/>
      <c r="AK265" s="136"/>
      <c r="AL265" s="136"/>
      <c r="AM265" s="136"/>
      <c r="AN265" s="136"/>
      <c r="AO265" s="136"/>
      <c r="AP265" s="136"/>
      <c r="AQ265" s="136"/>
      <c r="AR265" s="136"/>
      <c r="AS265" s="136"/>
      <c r="AT265" s="136"/>
      <c r="AU265" s="136"/>
      <c r="AV265" s="136"/>
      <c r="AW265" s="136"/>
      <c r="AX265" s="136"/>
      <c r="AY265" s="136"/>
      <c r="AZ265" s="136"/>
      <c r="BA265" s="136"/>
      <c r="BB265" s="136"/>
      <c r="BC265" s="136"/>
      <c r="BD265" s="136"/>
    </row>
    <row r="266" spans="1:56" ht="22.5" outlineLevel="1" x14ac:dyDescent="0.2">
      <c r="A266" s="180">
        <v>141</v>
      </c>
      <c r="B266" s="181" t="s">
        <v>257</v>
      </c>
      <c r="C266" s="182" t="s">
        <v>258</v>
      </c>
      <c r="D266" s="183" t="s">
        <v>155</v>
      </c>
      <c r="E266" s="184">
        <v>4</v>
      </c>
      <c r="F266" s="185"/>
      <c r="G266" s="186">
        <f>ROUND(E266*F266,2)</f>
        <v>0</v>
      </c>
      <c r="H266" s="153"/>
      <c r="I266" s="154">
        <f>ROUND(E266*H266,2)</f>
        <v>0</v>
      </c>
      <c r="J266" s="153"/>
      <c r="K266" s="154">
        <f>ROUND(E266*J266,2)</f>
        <v>0</v>
      </c>
      <c r="L266" s="154">
        <v>21</v>
      </c>
      <c r="M266" s="154">
        <f>G266*(1+L266/100)</f>
        <v>0</v>
      </c>
      <c r="N266" s="142"/>
      <c r="O266" s="142"/>
      <c r="P266" s="143">
        <v>0</v>
      </c>
      <c r="Q266" s="142">
        <f>ROUND(E266*P266,2)</f>
        <v>0</v>
      </c>
      <c r="R266" s="136"/>
      <c r="S266" s="136"/>
      <c r="T266" s="136"/>
      <c r="U266" s="136"/>
      <c r="V266" s="136"/>
      <c r="W266" s="136"/>
      <c r="X266" s="136"/>
      <c r="Y266" s="136"/>
      <c r="Z266" s="136"/>
      <c r="AA266" s="136" t="s">
        <v>169</v>
      </c>
      <c r="AB266" s="136"/>
      <c r="AC266" s="136"/>
      <c r="AD266" s="136"/>
      <c r="AE266" s="136"/>
      <c r="AF266" s="136"/>
      <c r="AG266" s="136"/>
      <c r="AH266" s="136"/>
      <c r="AI266" s="136"/>
      <c r="AJ266" s="136"/>
      <c r="AK266" s="136"/>
      <c r="AL266" s="136"/>
      <c r="AM266" s="136"/>
      <c r="AN266" s="136"/>
      <c r="AO266" s="136"/>
      <c r="AP266" s="136"/>
      <c r="AQ266" s="136"/>
      <c r="AR266" s="136"/>
      <c r="AS266" s="136"/>
      <c r="AT266" s="136"/>
      <c r="AU266" s="136"/>
      <c r="AV266" s="136"/>
      <c r="AW266" s="136"/>
      <c r="AX266" s="136"/>
      <c r="AY266" s="136"/>
      <c r="AZ266" s="136"/>
      <c r="BA266" s="136"/>
      <c r="BB266" s="136"/>
      <c r="BC266" s="136"/>
      <c r="BD266" s="136"/>
    </row>
    <row r="267" spans="1:56" outlineLevel="1" x14ac:dyDescent="0.2">
      <c r="A267" s="180">
        <v>142</v>
      </c>
      <c r="B267" s="181" t="s">
        <v>259</v>
      </c>
      <c r="C267" s="182" t="s">
        <v>260</v>
      </c>
      <c r="D267" s="183" t="s">
        <v>155</v>
      </c>
      <c r="E267" s="184">
        <v>2</v>
      </c>
      <c r="F267" s="185"/>
      <c r="G267" s="186">
        <f>ROUND(E267*F267,2)</f>
        <v>0</v>
      </c>
      <c r="H267" s="153"/>
      <c r="I267" s="154">
        <f>ROUND(E267*H267,2)</f>
        <v>0</v>
      </c>
      <c r="J267" s="153"/>
      <c r="K267" s="154">
        <f>ROUND(E267*J267,2)</f>
        <v>0</v>
      </c>
      <c r="L267" s="154">
        <v>21</v>
      </c>
      <c r="M267" s="154">
        <f>G267*(1+L267/100)</f>
        <v>0</v>
      </c>
      <c r="N267" s="142"/>
      <c r="O267" s="142"/>
      <c r="P267" s="143">
        <v>0</v>
      </c>
      <c r="Q267" s="142">
        <f>ROUND(E267*P267,2)</f>
        <v>0</v>
      </c>
      <c r="R267" s="136"/>
      <c r="S267" s="136"/>
      <c r="T267" s="136"/>
      <c r="U267" s="136"/>
      <c r="V267" s="136"/>
      <c r="W267" s="136"/>
      <c r="X267" s="136"/>
      <c r="Y267" s="136"/>
      <c r="Z267" s="136"/>
      <c r="AA267" s="136" t="s">
        <v>169</v>
      </c>
      <c r="AB267" s="136"/>
      <c r="AC267" s="136"/>
      <c r="AD267" s="136"/>
      <c r="AE267" s="136"/>
      <c r="AF267" s="136"/>
      <c r="AG267" s="136"/>
      <c r="AH267" s="136"/>
      <c r="AI267" s="136"/>
      <c r="AJ267" s="136"/>
      <c r="AK267" s="136"/>
      <c r="AL267" s="136"/>
      <c r="AM267" s="136"/>
      <c r="AN267" s="136"/>
      <c r="AO267" s="136"/>
      <c r="AP267" s="136"/>
      <c r="AQ267" s="136"/>
      <c r="AR267" s="136"/>
      <c r="AS267" s="136"/>
      <c r="AT267" s="136"/>
      <c r="AU267" s="136"/>
      <c r="AV267" s="136"/>
      <c r="AW267" s="136"/>
      <c r="AX267" s="136"/>
      <c r="AY267" s="136"/>
      <c r="AZ267" s="136"/>
      <c r="BA267" s="136"/>
      <c r="BB267" s="136"/>
      <c r="BC267" s="136"/>
      <c r="BD267" s="136"/>
    </row>
    <row r="268" spans="1:56" ht="22.5" outlineLevel="1" x14ac:dyDescent="0.2">
      <c r="A268" s="180">
        <v>143</v>
      </c>
      <c r="B268" s="181" t="s">
        <v>261</v>
      </c>
      <c r="C268" s="182" t="s">
        <v>262</v>
      </c>
      <c r="D268" s="183" t="s">
        <v>211</v>
      </c>
      <c r="E268" s="184">
        <v>1</v>
      </c>
      <c r="F268" s="185"/>
      <c r="G268" s="186">
        <f>ROUND(E268*F268,2)</f>
        <v>0</v>
      </c>
      <c r="H268" s="153"/>
      <c r="I268" s="154">
        <f>ROUND(E268*H268,2)</f>
        <v>0</v>
      </c>
      <c r="J268" s="153"/>
      <c r="K268" s="154">
        <f>ROUND(E268*J268,2)</f>
        <v>0</v>
      </c>
      <c r="L268" s="154">
        <v>21</v>
      </c>
      <c r="M268" s="154">
        <f>G268*(1+L268/100)</f>
        <v>0</v>
      </c>
      <c r="N268" s="142"/>
      <c r="O268" s="142"/>
      <c r="P268" s="143">
        <v>0</v>
      </c>
      <c r="Q268" s="142">
        <f>ROUND(E268*P268,2)</f>
        <v>0</v>
      </c>
      <c r="R268" s="136"/>
      <c r="S268" s="136"/>
      <c r="T268" s="136"/>
      <c r="U268" s="136"/>
      <c r="V268" s="136"/>
      <c r="W268" s="136"/>
      <c r="X268" s="136"/>
      <c r="Y268" s="136"/>
      <c r="Z268" s="136"/>
      <c r="AA268" s="136" t="s">
        <v>169</v>
      </c>
      <c r="AB268" s="136"/>
      <c r="AC268" s="136"/>
      <c r="AD268" s="136"/>
      <c r="AE268" s="136"/>
      <c r="AF268" s="136"/>
      <c r="AG268" s="136"/>
      <c r="AH268" s="136"/>
      <c r="AI268" s="136"/>
      <c r="AJ268" s="136"/>
      <c r="AK268" s="136"/>
      <c r="AL268" s="136"/>
      <c r="AM268" s="136"/>
      <c r="AN268" s="136"/>
      <c r="AO268" s="136"/>
      <c r="AP268" s="136"/>
      <c r="AQ268" s="136"/>
      <c r="AR268" s="136"/>
      <c r="AS268" s="136"/>
      <c r="AT268" s="136"/>
      <c r="AU268" s="136"/>
      <c r="AV268" s="136"/>
      <c r="AW268" s="136"/>
      <c r="AX268" s="136"/>
      <c r="AY268" s="136"/>
      <c r="AZ268" s="136"/>
      <c r="BA268" s="136"/>
      <c r="BB268" s="136"/>
      <c r="BC268" s="136"/>
      <c r="BD268" s="136"/>
    </row>
    <row r="269" spans="1:56" outlineLevel="1" x14ac:dyDescent="0.2">
      <c r="A269" s="180"/>
      <c r="B269" s="181"/>
      <c r="C269" s="241" t="s">
        <v>985</v>
      </c>
      <c r="D269" s="183"/>
      <c r="E269" s="184"/>
      <c r="F269" s="185"/>
      <c r="G269" s="195">
        <f>SUM(G265:G268)</f>
        <v>0</v>
      </c>
      <c r="H269" s="153"/>
      <c r="I269" s="154"/>
      <c r="J269" s="153"/>
      <c r="K269" s="154"/>
      <c r="L269" s="154"/>
      <c r="M269" s="154"/>
      <c r="N269" s="142"/>
      <c r="O269" s="142"/>
      <c r="P269" s="143"/>
      <c r="Q269" s="142"/>
      <c r="R269" s="136"/>
      <c r="S269" s="136"/>
      <c r="T269" s="136"/>
      <c r="U269" s="136"/>
      <c r="V269" s="136"/>
      <c r="W269" s="136"/>
      <c r="X269" s="136"/>
      <c r="Y269" s="136"/>
      <c r="Z269" s="136"/>
      <c r="AA269" s="136"/>
      <c r="AB269" s="136"/>
      <c r="AC269" s="136"/>
      <c r="AD269" s="136"/>
      <c r="AE269" s="136"/>
      <c r="AF269" s="136"/>
      <c r="AG269" s="136"/>
      <c r="AH269" s="136"/>
      <c r="AI269" s="136"/>
      <c r="AJ269" s="136"/>
      <c r="AK269" s="136"/>
      <c r="AL269" s="136"/>
      <c r="AM269" s="136"/>
      <c r="AN269" s="136"/>
      <c r="AO269" s="136"/>
      <c r="AP269" s="136"/>
      <c r="AQ269" s="136"/>
      <c r="AR269" s="136"/>
      <c r="AS269" s="136"/>
      <c r="AT269" s="136"/>
      <c r="AU269" s="136"/>
      <c r="AV269" s="136"/>
      <c r="AW269" s="136"/>
      <c r="AX269" s="136"/>
      <c r="AY269" s="136"/>
      <c r="AZ269" s="136"/>
      <c r="BA269" s="136"/>
      <c r="BB269" s="136"/>
      <c r="BC269" s="136"/>
      <c r="BD269" s="136"/>
    </row>
    <row r="270" spans="1:56" x14ac:dyDescent="0.2">
      <c r="A270" s="200" t="s">
        <v>126</v>
      </c>
      <c r="B270" s="175" t="s">
        <v>83</v>
      </c>
      <c r="C270" s="176" t="s">
        <v>84</v>
      </c>
      <c r="D270" s="177"/>
      <c r="E270" s="178"/>
      <c r="F270" s="179"/>
      <c r="G270" s="179"/>
      <c r="H270" s="170"/>
      <c r="I270" s="170">
        <f>SUM(I271:I281)</f>
        <v>0</v>
      </c>
      <c r="J270" s="170"/>
      <c r="K270" s="170">
        <f>SUM(K271:K281)</f>
        <v>0</v>
      </c>
      <c r="L270" s="170"/>
      <c r="M270" s="170">
        <f>SUM(M271:M281)</f>
        <v>0</v>
      </c>
      <c r="N270" s="144"/>
      <c r="O270" s="144"/>
      <c r="P270" s="145"/>
      <c r="Q270" s="144">
        <f>SUM(Q271:Q281)</f>
        <v>0</v>
      </c>
      <c r="S270" s="5"/>
      <c r="T270" s="5"/>
      <c r="AA270" t="s">
        <v>127</v>
      </c>
    </row>
    <row r="271" spans="1:56" ht="22.5" outlineLevel="1" x14ac:dyDescent="0.2">
      <c r="A271" s="180">
        <v>144</v>
      </c>
      <c r="B271" s="181" t="s">
        <v>263</v>
      </c>
      <c r="C271" s="182" t="s">
        <v>264</v>
      </c>
      <c r="D271" s="183" t="s">
        <v>130</v>
      </c>
      <c r="E271" s="184">
        <v>115.46</v>
      </c>
      <c r="F271" s="185"/>
      <c r="G271" s="186">
        <f>ROUND(E271*F271,2)</f>
        <v>0</v>
      </c>
      <c r="H271" s="153"/>
      <c r="I271" s="154">
        <f>ROUND(E271*H271,2)</f>
        <v>0</v>
      </c>
      <c r="J271" s="153"/>
      <c r="K271" s="154">
        <f>ROUND(E271*J271,2)</f>
        <v>0</v>
      </c>
      <c r="L271" s="154">
        <v>21</v>
      </c>
      <c r="M271" s="154">
        <f>G271*(1+L271/100)</f>
        <v>0</v>
      </c>
      <c r="N271" s="142"/>
      <c r="O271" s="142"/>
      <c r="P271" s="143">
        <v>0</v>
      </c>
      <c r="Q271" s="142">
        <f>ROUND(E271*P271,2)</f>
        <v>0</v>
      </c>
      <c r="R271" s="136"/>
      <c r="S271" s="136"/>
      <c r="T271" s="136"/>
      <c r="U271" s="136"/>
      <c r="V271" s="136"/>
      <c r="W271" s="136"/>
      <c r="X271" s="136"/>
      <c r="Y271" s="136"/>
      <c r="Z271" s="136"/>
      <c r="AA271" s="136" t="s">
        <v>169</v>
      </c>
      <c r="AB271" s="136"/>
      <c r="AC271" s="136"/>
      <c r="AD271" s="136"/>
      <c r="AE271" s="136"/>
      <c r="AF271" s="136"/>
      <c r="AG271" s="136"/>
      <c r="AH271" s="136"/>
      <c r="AI271" s="136"/>
      <c r="AJ271" s="136"/>
      <c r="AK271" s="136"/>
      <c r="AL271" s="136"/>
      <c r="AM271" s="136"/>
      <c r="AN271" s="136"/>
      <c r="AO271" s="136"/>
      <c r="AP271" s="136"/>
      <c r="AQ271" s="136"/>
      <c r="AR271" s="136"/>
      <c r="AS271" s="136"/>
      <c r="AT271" s="136"/>
      <c r="AU271" s="136"/>
      <c r="AV271" s="136"/>
      <c r="AW271" s="136"/>
      <c r="AX271" s="136"/>
      <c r="AY271" s="136"/>
      <c r="AZ271" s="136"/>
      <c r="BA271" s="136"/>
      <c r="BB271" s="136"/>
      <c r="BC271" s="136"/>
      <c r="BD271" s="136"/>
    </row>
    <row r="272" spans="1:56" outlineLevel="1" x14ac:dyDescent="0.2">
      <c r="A272" s="180"/>
      <c r="B272" s="181"/>
      <c r="C272" s="187" t="s">
        <v>714</v>
      </c>
      <c r="D272" s="188"/>
      <c r="E272" s="189"/>
      <c r="F272" s="186"/>
      <c r="G272" s="186"/>
      <c r="H272" s="154"/>
      <c r="I272" s="154"/>
      <c r="J272" s="154"/>
      <c r="K272" s="154"/>
      <c r="L272" s="154"/>
      <c r="M272" s="154"/>
      <c r="N272" s="142"/>
      <c r="O272" s="142"/>
      <c r="P272" s="143"/>
      <c r="Q272" s="142"/>
      <c r="R272" s="136"/>
      <c r="S272" s="136"/>
      <c r="T272" s="136"/>
      <c r="U272" s="136"/>
      <c r="V272" s="136"/>
      <c r="W272" s="136"/>
      <c r="X272" s="136"/>
      <c r="Y272" s="136"/>
      <c r="Z272" s="136"/>
      <c r="AA272" s="136" t="s">
        <v>134</v>
      </c>
      <c r="AB272" s="136">
        <v>0</v>
      </c>
      <c r="AC272" s="136"/>
      <c r="AD272" s="136"/>
      <c r="AE272" s="136"/>
      <c r="AF272" s="136"/>
      <c r="AG272" s="136"/>
      <c r="AH272" s="136"/>
      <c r="AI272" s="136"/>
      <c r="AJ272" s="136"/>
      <c r="AK272" s="136"/>
      <c r="AL272" s="136"/>
      <c r="AM272" s="136"/>
      <c r="AN272" s="136"/>
      <c r="AO272" s="136"/>
      <c r="AP272" s="136"/>
      <c r="AQ272" s="136"/>
      <c r="AR272" s="136"/>
      <c r="AS272" s="136"/>
      <c r="AT272" s="136"/>
      <c r="AU272" s="136"/>
      <c r="AV272" s="136"/>
      <c r="AW272" s="136"/>
      <c r="AX272" s="136"/>
      <c r="AY272" s="136"/>
      <c r="AZ272" s="136"/>
      <c r="BA272" s="136"/>
      <c r="BB272" s="136"/>
      <c r="BC272" s="136"/>
      <c r="BD272" s="136"/>
    </row>
    <row r="273" spans="1:56" outlineLevel="1" x14ac:dyDescent="0.2">
      <c r="A273" s="180"/>
      <c r="B273" s="181"/>
      <c r="C273" s="187">
        <v>115.46</v>
      </c>
      <c r="D273" s="188"/>
      <c r="E273" s="189">
        <v>115.46</v>
      </c>
      <c r="F273" s="186"/>
      <c r="G273" s="186"/>
      <c r="H273" s="154"/>
      <c r="I273" s="154"/>
      <c r="J273" s="154"/>
      <c r="K273" s="154"/>
      <c r="L273" s="154"/>
      <c r="M273" s="154"/>
      <c r="N273" s="142"/>
      <c r="O273" s="142"/>
      <c r="P273" s="143"/>
      <c r="Q273" s="142"/>
      <c r="R273" s="136"/>
      <c r="S273" s="136"/>
      <c r="T273" s="136"/>
      <c r="U273" s="136"/>
      <c r="V273" s="136"/>
      <c r="W273" s="136"/>
      <c r="X273" s="136"/>
      <c r="Y273" s="136"/>
      <c r="Z273" s="136"/>
      <c r="AA273" s="136" t="s">
        <v>134</v>
      </c>
      <c r="AB273" s="136">
        <v>0</v>
      </c>
      <c r="AC273" s="136"/>
      <c r="AD273" s="136"/>
      <c r="AE273" s="136"/>
      <c r="AF273" s="136"/>
      <c r="AG273" s="136"/>
      <c r="AH273" s="136"/>
      <c r="AI273" s="136"/>
      <c r="AJ273" s="136"/>
      <c r="AK273" s="136"/>
      <c r="AL273" s="136"/>
      <c r="AM273" s="136"/>
      <c r="AN273" s="136"/>
      <c r="AO273" s="136"/>
      <c r="AP273" s="136"/>
      <c r="AQ273" s="136"/>
      <c r="AR273" s="136"/>
      <c r="AS273" s="136"/>
      <c r="AT273" s="136"/>
      <c r="AU273" s="136"/>
      <c r="AV273" s="136"/>
      <c r="AW273" s="136"/>
      <c r="AX273" s="136"/>
      <c r="AY273" s="136"/>
      <c r="AZ273" s="136"/>
      <c r="BA273" s="136"/>
      <c r="BB273" s="136"/>
      <c r="BC273" s="136"/>
      <c r="BD273" s="136"/>
    </row>
    <row r="274" spans="1:56" ht="22.5" outlineLevel="1" x14ac:dyDescent="0.2">
      <c r="A274" s="180">
        <v>145</v>
      </c>
      <c r="B274" s="181" t="s">
        <v>712</v>
      </c>
      <c r="C274" s="182" t="s">
        <v>713</v>
      </c>
      <c r="D274" s="188"/>
      <c r="E274" s="201">
        <v>115.46</v>
      </c>
      <c r="F274" s="186"/>
      <c r="G274" s="186">
        <f>ROUND(E274*F274,2)</f>
        <v>0</v>
      </c>
      <c r="H274" s="154"/>
      <c r="I274" s="154"/>
      <c r="J274" s="154"/>
      <c r="K274" s="154"/>
      <c r="L274" s="154"/>
      <c r="M274" s="154"/>
      <c r="N274" s="142"/>
      <c r="O274" s="142"/>
      <c r="P274" s="143"/>
      <c r="Q274" s="142"/>
      <c r="R274" s="136"/>
      <c r="S274" s="136"/>
      <c r="T274" s="136"/>
      <c r="U274" s="136"/>
      <c r="V274" s="136"/>
      <c r="W274" s="136"/>
      <c r="X274" s="136"/>
      <c r="Y274" s="136"/>
      <c r="Z274" s="136"/>
      <c r="AA274" s="136"/>
      <c r="AB274" s="136"/>
      <c r="AC274" s="136"/>
      <c r="AD274" s="136"/>
      <c r="AE274" s="136"/>
      <c r="AF274" s="136"/>
      <c r="AG274" s="136"/>
      <c r="AH274" s="136"/>
      <c r="AI274" s="136"/>
      <c r="AJ274" s="136"/>
      <c r="AK274" s="136"/>
      <c r="AL274" s="136"/>
      <c r="AM274" s="136"/>
      <c r="AN274" s="136"/>
      <c r="AO274" s="136"/>
      <c r="AP274" s="136"/>
      <c r="AQ274" s="136"/>
      <c r="AR274" s="136"/>
      <c r="AS274" s="136"/>
      <c r="AT274" s="136"/>
      <c r="AU274" s="136"/>
      <c r="AV274" s="136"/>
      <c r="AW274" s="136"/>
      <c r="AX274" s="136"/>
      <c r="AY274" s="136"/>
      <c r="AZ274" s="136"/>
      <c r="BA274" s="136"/>
      <c r="BB274" s="136"/>
      <c r="BC274" s="136"/>
      <c r="BD274" s="136"/>
    </row>
    <row r="275" spans="1:56" ht="22.5" outlineLevel="1" x14ac:dyDescent="0.2">
      <c r="A275" s="180">
        <v>146</v>
      </c>
      <c r="B275" s="181" t="s">
        <v>265</v>
      </c>
      <c r="C275" s="182" t="s">
        <v>266</v>
      </c>
      <c r="D275" s="183" t="s">
        <v>130</v>
      </c>
      <c r="E275" s="184">
        <v>4</v>
      </c>
      <c r="F275" s="185"/>
      <c r="G275" s="186">
        <f>ROUND(E275*F275,2)</f>
        <v>0</v>
      </c>
      <c r="H275" s="153"/>
      <c r="I275" s="154">
        <f>ROUND(E275*H275,2)</f>
        <v>0</v>
      </c>
      <c r="J275" s="153"/>
      <c r="K275" s="154">
        <f>ROUND(E275*J275,2)</f>
        <v>0</v>
      </c>
      <c r="L275" s="154">
        <v>21</v>
      </c>
      <c r="M275" s="154">
        <f>G275*(1+L275/100)</f>
        <v>0</v>
      </c>
      <c r="N275" s="142"/>
      <c r="O275" s="142"/>
      <c r="P275" s="143">
        <v>0</v>
      </c>
      <c r="Q275" s="142">
        <f>ROUND(E275*P275,2)</f>
        <v>0</v>
      </c>
      <c r="R275" s="136"/>
      <c r="S275" s="136"/>
      <c r="T275" s="136"/>
      <c r="U275" s="136"/>
      <c r="V275" s="136"/>
      <c r="W275" s="136"/>
      <c r="X275" s="136"/>
      <c r="Y275" s="136"/>
      <c r="Z275" s="136"/>
      <c r="AA275" s="136" t="s">
        <v>169</v>
      </c>
      <c r="AB275" s="136"/>
      <c r="AC275" s="136"/>
      <c r="AD275" s="136"/>
      <c r="AE275" s="136"/>
      <c r="AF275" s="136"/>
      <c r="AG275" s="136"/>
      <c r="AH275" s="136"/>
      <c r="AI275" s="136"/>
      <c r="AJ275" s="136"/>
      <c r="AK275" s="136"/>
      <c r="AL275" s="136"/>
      <c r="AM275" s="136"/>
      <c r="AN275" s="136"/>
      <c r="AO275" s="136"/>
      <c r="AP275" s="136"/>
      <c r="AQ275" s="136"/>
      <c r="AR275" s="136"/>
      <c r="AS275" s="136"/>
      <c r="AT275" s="136"/>
      <c r="AU275" s="136"/>
      <c r="AV275" s="136"/>
      <c r="AW275" s="136"/>
      <c r="AX275" s="136"/>
      <c r="AY275" s="136"/>
      <c r="AZ275" s="136"/>
      <c r="BA275" s="136"/>
      <c r="BB275" s="136"/>
      <c r="BC275" s="136"/>
      <c r="BD275" s="136"/>
    </row>
    <row r="276" spans="1:56" ht="22.5" outlineLevel="1" x14ac:dyDescent="0.2">
      <c r="A276" s="180">
        <v>147</v>
      </c>
      <c r="B276" s="181" t="s">
        <v>267</v>
      </c>
      <c r="C276" s="182" t="s">
        <v>268</v>
      </c>
      <c r="D276" s="183" t="s">
        <v>269</v>
      </c>
      <c r="E276" s="184">
        <v>5.808E-2</v>
      </c>
      <c r="F276" s="185"/>
      <c r="G276" s="186">
        <f>ROUND(E276*F276,2)</f>
        <v>0</v>
      </c>
      <c r="H276" s="153"/>
      <c r="I276" s="154">
        <f>ROUND(E276*H276,2)</f>
        <v>0</v>
      </c>
      <c r="J276" s="153"/>
      <c r="K276" s="154">
        <f>ROUND(E276*J276,2)</f>
        <v>0</v>
      </c>
      <c r="L276" s="154">
        <v>21</v>
      </c>
      <c r="M276" s="154">
        <f>G276*(1+L276/100)</f>
        <v>0</v>
      </c>
      <c r="N276" s="142"/>
      <c r="O276" s="142"/>
      <c r="P276" s="143">
        <v>0</v>
      </c>
      <c r="Q276" s="142">
        <f>ROUND(E276*P276,2)</f>
        <v>0</v>
      </c>
      <c r="R276" s="136"/>
      <c r="S276" s="136"/>
      <c r="T276" s="136"/>
      <c r="U276" s="136"/>
      <c r="V276" s="136"/>
      <c r="W276" s="136"/>
      <c r="X276" s="136"/>
      <c r="Y276" s="136"/>
      <c r="Z276" s="136"/>
      <c r="AA276" s="136" t="s">
        <v>232</v>
      </c>
      <c r="AB276" s="136"/>
      <c r="AC276" s="136"/>
      <c r="AD276" s="136"/>
      <c r="AE276" s="136"/>
      <c r="AF276" s="136"/>
      <c r="AG276" s="136"/>
      <c r="AH276" s="136"/>
      <c r="AI276" s="136"/>
      <c r="AJ276" s="136"/>
      <c r="AK276" s="136"/>
      <c r="AL276" s="136"/>
      <c r="AM276" s="136"/>
      <c r="AN276" s="136"/>
      <c r="AO276" s="136"/>
      <c r="AP276" s="136"/>
      <c r="AQ276" s="136"/>
      <c r="AR276" s="136"/>
      <c r="AS276" s="136"/>
      <c r="AT276" s="136"/>
      <c r="AU276" s="136"/>
      <c r="AV276" s="136"/>
      <c r="AW276" s="136"/>
      <c r="AX276" s="136"/>
      <c r="AY276" s="136"/>
      <c r="AZ276" s="136"/>
      <c r="BA276" s="136"/>
      <c r="BB276" s="136"/>
      <c r="BC276" s="136"/>
      <c r="BD276" s="136"/>
    </row>
    <row r="277" spans="1:56" outlineLevel="1" x14ac:dyDescent="0.2">
      <c r="A277" s="180"/>
      <c r="B277" s="181"/>
      <c r="C277" s="187" t="s">
        <v>270</v>
      </c>
      <c r="D277" s="188"/>
      <c r="E277" s="189"/>
      <c r="F277" s="186"/>
      <c r="G277" s="186"/>
      <c r="H277" s="154"/>
      <c r="I277" s="154"/>
      <c r="J277" s="154"/>
      <c r="K277" s="154"/>
      <c r="L277" s="154"/>
      <c r="M277" s="154"/>
      <c r="N277" s="142"/>
      <c r="O277" s="142"/>
      <c r="P277" s="143"/>
      <c r="Q277" s="142"/>
      <c r="R277" s="136"/>
      <c r="S277" s="136"/>
      <c r="T277" s="136"/>
      <c r="U277" s="136"/>
      <c r="V277" s="136"/>
      <c r="W277" s="136"/>
      <c r="X277" s="136"/>
      <c r="Y277" s="136"/>
      <c r="Z277" s="136"/>
      <c r="AA277" s="136" t="s">
        <v>134</v>
      </c>
      <c r="AB277" s="136">
        <v>0</v>
      </c>
      <c r="AC277" s="136"/>
      <c r="AD277" s="136"/>
      <c r="AE277" s="136"/>
      <c r="AF277" s="136"/>
      <c r="AG277" s="136"/>
      <c r="AH277" s="136"/>
      <c r="AI277" s="136"/>
      <c r="AJ277" s="136"/>
      <c r="AK277" s="136"/>
      <c r="AL277" s="136"/>
      <c r="AM277" s="136"/>
      <c r="AN277" s="136"/>
      <c r="AO277" s="136"/>
      <c r="AP277" s="136"/>
      <c r="AQ277" s="136"/>
      <c r="AR277" s="136"/>
      <c r="AS277" s="136"/>
      <c r="AT277" s="136"/>
      <c r="AU277" s="136"/>
      <c r="AV277" s="136"/>
      <c r="AW277" s="136"/>
      <c r="AX277" s="136"/>
      <c r="AY277" s="136"/>
      <c r="AZ277" s="136"/>
      <c r="BA277" s="136"/>
      <c r="BB277" s="136"/>
      <c r="BC277" s="136"/>
      <c r="BD277" s="136"/>
    </row>
    <row r="278" spans="1:56" outlineLevel="1" x14ac:dyDescent="0.2">
      <c r="A278" s="180"/>
      <c r="B278" s="181"/>
      <c r="C278" s="187" t="s">
        <v>271</v>
      </c>
      <c r="D278" s="188"/>
      <c r="E278" s="189">
        <v>5.808E-2</v>
      </c>
      <c r="F278" s="186"/>
      <c r="G278" s="186"/>
      <c r="H278" s="154"/>
      <c r="I278" s="154"/>
      <c r="J278" s="154"/>
      <c r="K278" s="154"/>
      <c r="L278" s="154"/>
      <c r="M278" s="154"/>
      <c r="N278" s="142"/>
      <c r="O278" s="142"/>
      <c r="P278" s="143"/>
      <c r="Q278" s="142"/>
      <c r="R278" s="136"/>
      <c r="S278" s="136"/>
      <c r="T278" s="136"/>
      <c r="U278" s="136"/>
      <c r="V278" s="136"/>
      <c r="W278" s="136"/>
      <c r="X278" s="136"/>
      <c r="Y278" s="136"/>
      <c r="Z278" s="136"/>
      <c r="AA278" s="136" t="s">
        <v>134</v>
      </c>
      <c r="AB278" s="136">
        <v>0</v>
      </c>
      <c r="AC278" s="136"/>
      <c r="AD278" s="136"/>
      <c r="AE278" s="136"/>
      <c r="AF278" s="136"/>
      <c r="AG278" s="136"/>
      <c r="AH278" s="136"/>
      <c r="AI278" s="136"/>
      <c r="AJ278" s="136"/>
      <c r="AK278" s="136"/>
      <c r="AL278" s="136"/>
      <c r="AM278" s="136"/>
      <c r="AN278" s="136"/>
      <c r="AO278" s="136"/>
      <c r="AP278" s="136"/>
      <c r="AQ278" s="136"/>
      <c r="AR278" s="136"/>
      <c r="AS278" s="136"/>
      <c r="AT278" s="136"/>
      <c r="AU278" s="136"/>
      <c r="AV278" s="136"/>
      <c r="AW278" s="136"/>
      <c r="AX278" s="136"/>
      <c r="AY278" s="136"/>
      <c r="AZ278" s="136"/>
      <c r="BA278" s="136"/>
      <c r="BB278" s="136"/>
      <c r="BC278" s="136"/>
      <c r="BD278" s="136"/>
    </row>
    <row r="279" spans="1:56" ht="22.5" outlineLevel="1" x14ac:dyDescent="0.2">
      <c r="A279" s="180">
        <v>148</v>
      </c>
      <c r="B279" s="181" t="s">
        <v>628</v>
      </c>
      <c r="C279" s="182" t="s">
        <v>629</v>
      </c>
      <c r="D279" s="183" t="s">
        <v>451</v>
      </c>
      <c r="E279" s="184">
        <v>1</v>
      </c>
      <c r="F279" s="185"/>
      <c r="G279" s="186">
        <f>ROUND(E279*F279,2)</f>
        <v>0</v>
      </c>
      <c r="H279" s="153"/>
      <c r="I279" s="154">
        <f>ROUND(E279*H279,2)</f>
        <v>0</v>
      </c>
      <c r="J279" s="153"/>
      <c r="K279" s="154">
        <f>ROUND(E279*J279,2)</f>
        <v>0</v>
      </c>
      <c r="L279" s="154">
        <v>21</v>
      </c>
      <c r="M279" s="154">
        <f>G279*(1+L279/100)</f>
        <v>0</v>
      </c>
      <c r="N279" s="142"/>
      <c r="O279" s="142"/>
      <c r="P279" s="143"/>
      <c r="Q279" s="142"/>
      <c r="R279" s="136"/>
      <c r="S279" s="136"/>
      <c r="T279" s="136"/>
      <c r="U279" s="136"/>
      <c r="V279" s="136"/>
      <c r="W279" s="136"/>
      <c r="X279" s="136"/>
      <c r="Y279" s="136"/>
      <c r="Z279" s="136"/>
      <c r="AA279" s="136"/>
      <c r="AB279" s="136"/>
      <c r="AC279" s="136"/>
      <c r="AD279" s="136"/>
      <c r="AE279" s="136"/>
      <c r="AF279" s="136"/>
      <c r="AG279" s="136"/>
      <c r="AH279" s="136"/>
      <c r="AI279" s="136"/>
      <c r="AJ279" s="136"/>
      <c r="AK279" s="136"/>
      <c r="AL279" s="136"/>
      <c r="AM279" s="136"/>
      <c r="AN279" s="136"/>
      <c r="AO279" s="136"/>
      <c r="AP279" s="136"/>
      <c r="AQ279" s="136"/>
      <c r="AR279" s="136"/>
      <c r="AS279" s="136"/>
      <c r="AT279" s="136"/>
      <c r="AU279" s="136"/>
      <c r="AV279" s="136"/>
      <c r="AW279" s="136"/>
      <c r="AX279" s="136"/>
      <c r="AY279" s="136"/>
      <c r="AZ279" s="136"/>
      <c r="BA279" s="136"/>
      <c r="BB279" s="136"/>
      <c r="BC279" s="136"/>
      <c r="BD279" s="136"/>
    </row>
    <row r="280" spans="1:56" ht="22.5" outlineLevel="1" x14ac:dyDescent="0.2">
      <c r="A280" s="180">
        <v>149</v>
      </c>
      <c r="B280" s="181" t="s">
        <v>272</v>
      </c>
      <c r="C280" s="182" t="s">
        <v>273</v>
      </c>
      <c r="D280" s="183" t="s">
        <v>269</v>
      </c>
      <c r="E280" s="184">
        <v>5.8000000000000003E-2</v>
      </c>
      <c r="F280" s="185"/>
      <c r="G280" s="186">
        <f>ROUND(E280*F280,2)</f>
        <v>0</v>
      </c>
      <c r="H280" s="153"/>
      <c r="I280" s="154">
        <f>ROUND(E280*H280,2)</f>
        <v>0</v>
      </c>
      <c r="J280" s="153"/>
      <c r="K280" s="154">
        <f>ROUND(E280*J280,2)</f>
        <v>0</v>
      </c>
      <c r="L280" s="154">
        <v>21</v>
      </c>
      <c r="M280" s="154">
        <f>G280*(1+L280/100)</f>
        <v>0</v>
      </c>
      <c r="N280" s="142"/>
      <c r="O280" s="142"/>
      <c r="P280" s="143">
        <v>0</v>
      </c>
      <c r="Q280" s="142">
        <f>ROUND(E280*P280,2)</f>
        <v>0</v>
      </c>
      <c r="R280" s="136"/>
      <c r="S280" s="136"/>
      <c r="T280" s="240"/>
      <c r="U280" s="136"/>
      <c r="V280" s="136"/>
      <c r="W280" s="136"/>
      <c r="X280" s="136"/>
      <c r="Y280" s="136"/>
      <c r="Z280" s="136"/>
      <c r="AA280" s="136" t="s">
        <v>169</v>
      </c>
      <c r="AB280" s="136"/>
      <c r="AC280" s="136"/>
      <c r="AD280" s="136"/>
      <c r="AE280" s="136"/>
      <c r="AF280" s="136"/>
      <c r="AG280" s="136"/>
      <c r="AH280" s="136"/>
      <c r="AI280" s="136"/>
      <c r="AJ280" s="136"/>
      <c r="AK280" s="136"/>
      <c r="AL280" s="136"/>
      <c r="AM280" s="136"/>
      <c r="AN280" s="136"/>
      <c r="AO280" s="136"/>
      <c r="AP280" s="136"/>
      <c r="AQ280" s="136"/>
      <c r="AR280" s="136"/>
      <c r="AS280" s="136"/>
      <c r="AT280" s="136"/>
      <c r="AU280" s="136"/>
      <c r="AV280" s="136"/>
      <c r="AW280" s="136"/>
      <c r="AX280" s="136"/>
      <c r="AY280" s="136"/>
      <c r="AZ280" s="136"/>
      <c r="BA280" s="136"/>
      <c r="BB280" s="136"/>
      <c r="BC280" s="136"/>
      <c r="BD280" s="136"/>
    </row>
    <row r="281" spans="1:56" ht="22.5" outlineLevel="1" x14ac:dyDescent="0.2">
      <c r="A281" s="180">
        <v>150</v>
      </c>
      <c r="B281" s="181" t="s">
        <v>274</v>
      </c>
      <c r="C281" s="182" t="s">
        <v>275</v>
      </c>
      <c r="D281" s="183" t="s">
        <v>0</v>
      </c>
      <c r="E281" s="184">
        <v>5.79</v>
      </c>
      <c r="F281" s="185"/>
      <c r="G281" s="186">
        <f>ROUND(E281*F281,2)</f>
        <v>0</v>
      </c>
      <c r="H281" s="153"/>
      <c r="I281" s="154">
        <f>ROUND(E281*H281,2)</f>
        <v>0</v>
      </c>
      <c r="J281" s="153"/>
      <c r="K281" s="154">
        <f>ROUND(E281*J281,2)</f>
        <v>0</v>
      </c>
      <c r="L281" s="154">
        <v>21</v>
      </c>
      <c r="M281" s="154">
        <f>G281*(1+L281/100)</f>
        <v>0</v>
      </c>
      <c r="N281" s="142"/>
      <c r="O281" s="142"/>
      <c r="P281" s="143">
        <v>0</v>
      </c>
      <c r="Q281" s="142">
        <f>ROUND(E281*P281,2)</f>
        <v>0</v>
      </c>
      <c r="R281" s="136"/>
      <c r="S281" s="136"/>
      <c r="T281" s="240"/>
      <c r="U281" s="136"/>
      <c r="V281" s="136"/>
      <c r="W281" s="136"/>
      <c r="X281" s="136"/>
      <c r="Y281" s="136"/>
      <c r="Z281" s="136"/>
      <c r="AA281" s="136" t="s">
        <v>169</v>
      </c>
      <c r="AB281" s="136"/>
      <c r="AC281" s="136"/>
      <c r="AD281" s="136"/>
      <c r="AE281" s="136"/>
      <c r="AF281" s="136"/>
      <c r="AG281" s="136"/>
      <c r="AH281" s="136"/>
      <c r="AI281" s="136"/>
      <c r="AJ281" s="136"/>
      <c r="AK281" s="136"/>
      <c r="AL281" s="136"/>
      <c r="AM281" s="136"/>
      <c r="AN281" s="136"/>
      <c r="AO281" s="136"/>
      <c r="AP281" s="136"/>
      <c r="AQ281" s="136"/>
      <c r="AR281" s="136"/>
      <c r="AS281" s="136"/>
      <c r="AT281" s="136"/>
      <c r="AU281" s="136"/>
      <c r="AV281" s="136"/>
      <c r="AW281" s="136"/>
      <c r="AX281" s="136"/>
      <c r="AY281" s="136"/>
      <c r="AZ281" s="136"/>
      <c r="BA281" s="136"/>
      <c r="BB281" s="136"/>
      <c r="BC281" s="136"/>
      <c r="BD281" s="136"/>
    </row>
    <row r="282" spans="1:56" outlineLevel="1" x14ac:dyDescent="0.2">
      <c r="A282" s="180"/>
      <c r="B282" s="181"/>
      <c r="C282" s="241" t="s">
        <v>986</v>
      </c>
      <c r="D282" s="183"/>
      <c r="E282" s="184"/>
      <c r="F282" s="185"/>
      <c r="G282" s="195">
        <f>SUM(G271:G281)</f>
        <v>0</v>
      </c>
      <c r="H282" s="153"/>
      <c r="I282" s="154"/>
      <c r="J282" s="153"/>
      <c r="K282" s="154"/>
      <c r="L282" s="154"/>
      <c r="M282" s="154"/>
      <c r="N282" s="142"/>
      <c r="O282" s="142"/>
      <c r="P282" s="143"/>
      <c r="Q282" s="142"/>
      <c r="R282" s="136"/>
      <c r="S282" s="136"/>
      <c r="T282" s="136"/>
      <c r="U282" s="136"/>
      <c r="V282" s="136"/>
      <c r="W282" s="136"/>
      <c r="X282" s="136"/>
      <c r="Y282" s="136"/>
      <c r="Z282" s="136"/>
      <c r="AA282" s="136"/>
      <c r="AB282" s="136"/>
      <c r="AC282" s="136"/>
      <c r="AD282" s="136"/>
      <c r="AE282" s="136"/>
      <c r="AF282" s="136"/>
      <c r="AG282" s="136"/>
      <c r="AH282" s="136"/>
      <c r="AI282" s="136"/>
      <c r="AJ282" s="136"/>
      <c r="AK282" s="136"/>
      <c r="AL282" s="136"/>
      <c r="AM282" s="136"/>
      <c r="AN282" s="136"/>
      <c r="AO282" s="136"/>
      <c r="AP282" s="136"/>
      <c r="AQ282" s="136"/>
      <c r="AR282" s="136"/>
      <c r="AS282" s="136"/>
      <c r="AT282" s="136"/>
      <c r="AU282" s="136"/>
      <c r="AV282" s="136"/>
      <c r="AW282" s="136"/>
      <c r="AX282" s="136"/>
      <c r="AY282" s="136"/>
      <c r="AZ282" s="136"/>
      <c r="BA282" s="136"/>
      <c r="BB282" s="136"/>
      <c r="BC282" s="136"/>
      <c r="BD282" s="136"/>
    </row>
    <row r="283" spans="1:56" x14ac:dyDescent="0.2">
      <c r="A283" s="193" t="s">
        <v>126</v>
      </c>
      <c r="B283" s="175" t="s">
        <v>85</v>
      </c>
      <c r="C283" s="176" t="s">
        <v>954</v>
      </c>
      <c r="D283" s="177"/>
      <c r="E283" s="178"/>
      <c r="F283" s="179"/>
      <c r="G283" s="179"/>
      <c r="H283" s="170"/>
      <c r="I283" s="170">
        <f>SUM(I284:I354)</f>
        <v>0</v>
      </c>
      <c r="J283" s="170"/>
      <c r="K283" s="170">
        <f>SUM(K284:K354)</f>
        <v>0</v>
      </c>
      <c r="L283" s="170"/>
      <c r="M283" s="170">
        <f>SUM(M284:M354)</f>
        <v>0</v>
      </c>
      <c r="N283" s="144"/>
      <c r="O283" s="144"/>
      <c r="P283" s="145"/>
      <c r="Q283" s="144">
        <f>SUM(Q284:Q354)</f>
        <v>0</v>
      </c>
      <c r="AA283" t="s">
        <v>127</v>
      </c>
    </row>
    <row r="284" spans="1:56" ht="22.5" outlineLevel="1" x14ac:dyDescent="0.2">
      <c r="A284" s="180">
        <v>151</v>
      </c>
      <c r="B284" s="181" t="s">
        <v>276</v>
      </c>
      <c r="C284" s="182" t="s">
        <v>277</v>
      </c>
      <c r="D284" s="183" t="s">
        <v>130</v>
      </c>
      <c r="E284" s="184">
        <v>146</v>
      </c>
      <c r="F284" s="185"/>
      <c r="G284" s="186">
        <f>ROUND(E284*F284,2)</f>
        <v>0</v>
      </c>
      <c r="H284" s="153"/>
      <c r="I284" s="154">
        <f>ROUND(E284*H284,2)</f>
        <v>0</v>
      </c>
      <c r="J284" s="153"/>
      <c r="K284" s="154">
        <f>ROUND(E284*J284,2)</f>
        <v>0</v>
      </c>
      <c r="L284" s="154">
        <v>21</v>
      </c>
      <c r="M284" s="154">
        <f>G284*(1+L284/100)</f>
        <v>0</v>
      </c>
      <c r="N284" s="142"/>
      <c r="O284" s="142"/>
      <c r="P284" s="143">
        <v>0</v>
      </c>
      <c r="Q284" s="142">
        <f>ROUND(E284*P284,2)</f>
        <v>0</v>
      </c>
      <c r="R284" s="136"/>
      <c r="S284" s="136"/>
      <c r="T284" s="136"/>
      <c r="U284" s="136"/>
      <c r="V284" s="136"/>
      <c r="W284" s="136"/>
      <c r="X284" s="136"/>
      <c r="Y284" s="136"/>
      <c r="Z284" s="136"/>
      <c r="AA284" s="136" t="s">
        <v>278</v>
      </c>
      <c r="AB284" s="136"/>
      <c r="AC284" s="136"/>
      <c r="AD284" s="136"/>
      <c r="AE284" s="136"/>
      <c r="AF284" s="136"/>
      <c r="AG284" s="136"/>
      <c r="AH284" s="136"/>
      <c r="AI284" s="136"/>
      <c r="AJ284" s="136"/>
      <c r="AK284" s="136"/>
      <c r="AL284" s="136"/>
      <c r="AM284" s="136"/>
      <c r="AN284" s="136"/>
      <c r="AO284" s="136"/>
      <c r="AP284" s="136"/>
      <c r="AQ284" s="136"/>
      <c r="AR284" s="136"/>
      <c r="AS284" s="136"/>
      <c r="AT284" s="136"/>
      <c r="AU284" s="136"/>
      <c r="AV284" s="136"/>
      <c r="AW284" s="136"/>
      <c r="AX284" s="136"/>
      <c r="AY284" s="136"/>
      <c r="AZ284" s="136"/>
      <c r="BA284" s="136"/>
      <c r="BB284" s="136"/>
      <c r="BC284" s="136"/>
      <c r="BD284" s="136"/>
    </row>
    <row r="285" spans="1:56" outlineLevel="1" x14ac:dyDescent="0.2">
      <c r="A285" s="180"/>
      <c r="B285" s="181"/>
      <c r="C285" s="187" t="s">
        <v>279</v>
      </c>
      <c r="D285" s="188"/>
      <c r="E285" s="189"/>
      <c r="F285" s="186"/>
      <c r="G285" s="186"/>
      <c r="H285" s="154"/>
      <c r="I285" s="154"/>
      <c r="J285" s="154"/>
      <c r="K285" s="154"/>
      <c r="L285" s="154"/>
      <c r="M285" s="154"/>
      <c r="N285" s="142"/>
      <c r="O285" s="142"/>
      <c r="P285" s="143"/>
      <c r="Q285" s="142"/>
      <c r="R285" s="136"/>
      <c r="S285" s="136"/>
      <c r="T285" s="136"/>
      <c r="U285" s="136"/>
      <c r="V285" s="136"/>
      <c r="W285" s="136"/>
      <c r="X285" s="136"/>
      <c r="Y285" s="136"/>
      <c r="Z285" s="136"/>
      <c r="AA285" s="136" t="s">
        <v>134</v>
      </c>
      <c r="AB285" s="136">
        <v>0</v>
      </c>
      <c r="AC285" s="136"/>
      <c r="AD285" s="136"/>
      <c r="AE285" s="136"/>
      <c r="AF285" s="136"/>
      <c r="AG285" s="136"/>
      <c r="AH285" s="136"/>
      <c r="AI285" s="136"/>
      <c r="AJ285" s="136"/>
      <c r="AK285" s="136"/>
      <c r="AL285" s="136"/>
      <c r="AM285" s="136"/>
      <c r="AN285" s="136"/>
      <c r="AO285" s="136"/>
      <c r="AP285" s="136"/>
      <c r="AQ285" s="136"/>
      <c r="AR285" s="136"/>
      <c r="AS285" s="136"/>
      <c r="AT285" s="136"/>
      <c r="AU285" s="136"/>
      <c r="AV285" s="136"/>
      <c r="AW285" s="136"/>
      <c r="AX285" s="136"/>
      <c r="AY285" s="136"/>
      <c r="AZ285" s="136"/>
      <c r="BA285" s="136"/>
      <c r="BB285" s="136"/>
      <c r="BC285" s="136"/>
      <c r="BD285" s="136"/>
    </row>
    <row r="286" spans="1:56" outlineLevel="1" x14ac:dyDescent="0.2">
      <c r="A286" s="180"/>
      <c r="B286" s="181"/>
      <c r="C286" s="187" t="s">
        <v>280</v>
      </c>
      <c r="D286" s="188"/>
      <c r="E286" s="189">
        <v>146</v>
      </c>
      <c r="F286" s="186"/>
      <c r="G286" s="186"/>
      <c r="H286" s="154"/>
      <c r="I286" s="154"/>
      <c r="J286" s="154"/>
      <c r="K286" s="154"/>
      <c r="L286" s="154"/>
      <c r="M286" s="154"/>
      <c r="N286" s="142"/>
      <c r="O286" s="142"/>
      <c r="P286" s="143"/>
      <c r="Q286" s="142"/>
      <c r="R286" s="136"/>
      <c r="S286" s="136"/>
      <c r="T286" s="136"/>
      <c r="U286" s="136"/>
      <c r="V286" s="136"/>
      <c r="W286" s="136"/>
      <c r="X286" s="136"/>
      <c r="Y286" s="136"/>
      <c r="Z286" s="136"/>
      <c r="AA286" s="136" t="s">
        <v>134</v>
      </c>
      <c r="AB286" s="136">
        <v>0</v>
      </c>
      <c r="AC286" s="136"/>
      <c r="AD286" s="136"/>
      <c r="AE286" s="136"/>
      <c r="AF286" s="136"/>
      <c r="AG286" s="136"/>
      <c r="AH286" s="136"/>
      <c r="AI286" s="136"/>
      <c r="AJ286" s="136"/>
      <c r="AK286" s="136"/>
      <c r="AL286" s="136"/>
      <c r="AM286" s="136"/>
      <c r="AN286" s="136"/>
      <c r="AO286" s="136"/>
      <c r="AP286" s="136"/>
      <c r="AQ286" s="136"/>
      <c r="AR286" s="136"/>
      <c r="AS286" s="136"/>
      <c r="AT286" s="136"/>
      <c r="AU286" s="136"/>
      <c r="AV286" s="136"/>
      <c r="AW286" s="136"/>
      <c r="AX286" s="136"/>
      <c r="AY286" s="136"/>
      <c r="AZ286" s="136"/>
      <c r="BA286" s="136"/>
      <c r="BB286" s="136"/>
      <c r="BC286" s="136"/>
      <c r="BD286" s="136"/>
    </row>
    <row r="287" spans="1:56" ht="22.5" outlineLevel="1" x14ac:dyDescent="0.2">
      <c r="A287" s="180">
        <v>152</v>
      </c>
      <c r="B287" s="181" t="s">
        <v>276</v>
      </c>
      <c r="C287" s="182" t="s">
        <v>281</v>
      </c>
      <c r="D287" s="183" t="s">
        <v>130</v>
      </c>
      <c r="E287" s="184">
        <v>85</v>
      </c>
      <c r="F287" s="185"/>
      <c r="G287" s="186">
        <f>ROUND(E287*F287,2)</f>
        <v>0</v>
      </c>
      <c r="H287" s="153"/>
      <c r="I287" s="154">
        <f>ROUND(E287*H287,2)</f>
        <v>0</v>
      </c>
      <c r="J287" s="153"/>
      <c r="K287" s="154">
        <f>ROUND(E287*J287,2)</f>
        <v>0</v>
      </c>
      <c r="L287" s="154">
        <v>21</v>
      </c>
      <c r="M287" s="154">
        <f>G287*(1+L287/100)</f>
        <v>0</v>
      </c>
      <c r="N287" s="142"/>
      <c r="O287" s="142"/>
      <c r="P287" s="143">
        <v>0</v>
      </c>
      <c r="Q287" s="142">
        <f>ROUND(E287*P287,2)</f>
        <v>0</v>
      </c>
      <c r="R287" s="136"/>
      <c r="S287" s="136"/>
      <c r="T287" s="136"/>
      <c r="U287" s="136"/>
      <c r="V287" s="136"/>
      <c r="W287" s="136"/>
      <c r="X287" s="136"/>
      <c r="Y287" s="136"/>
      <c r="Z287" s="136"/>
      <c r="AA287" s="136" t="s">
        <v>278</v>
      </c>
      <c r="AB287" s="136"/>
      <c r="AC287" s="136"/>
      <c r="AD287" s="136"/>
      <c r="AE287" s="136"/>
      <c r="AF287" s="136"/>
      <c r="AG287" s="136"/>
      <c r="AH287" s="136"/>
      <c r="AI287" s="136"/>
      <c r="AJ287" s="136"/>
      <c r="AK287" s="136"/>
      <c r="AL287" s="136"/>
      <c r="AM287" s="136"/>
      <c r="AN287" s="136"/>
      <c r="AO287" s="136"/>
      <c r="AP287" s="136"/>
      <c r="AQ287" s="136"/>
      <c r="AR287" s="136"/>
      <c r="AS287" s="136"/>
      <c r="AT287" s="136"/>
      <c r="AU287" s="136"/>
      <c r="AV287" s="136"/>
      <c r="AW287" s="136"/>
      <c r="AX287" s="136"/>
      <c r="AY287" s="136"/>
      <c r="AZ287" s="136"/>
      <c r="BA287" s="136"/>
      <c r="BB287" s="136"/>
      <c r="BC287" s="136"/>
      <c r="BD287" s="136"/>
    </row>
    <row r="288" spans="1:56" outlineLevel="1" x14ac:dyDescent="0.2">
      <c r="A288" s="180"/>
      <c r="B288" s="181"/>
      <c r="C288" s="187" t="s">
        <v>282</v>
      </c>
      <c r="D288" s="188"/>
      <c r="E288" s="189"/>
      <c r="F288" s="186"/>
      <c r="G288" s="186"/>
      <c r="H288" s="154"/>
      <c r="I288" s="154"/>
      <c r="J288" s="154"/>
      <c r="K288" s="154"/>
      <c r="L288" s="154"/>
      <c r="M288" s="154"/>
      <c r="N288" s="142"/>
      <c r="O288" s="142"/>
      <c r="P288" s="143"/>
      <c r="Q288" s="142"/>
      <c r="R288" s="136"/>
      <c r="S288" s="136"/>
      <c r="T288" s="136"/>
      <c r="U288" s="136"/>
      <c r="V288" s="136"/>
      <c r="W288" s="136"/>
      <c r="X288" s="136"/>
      <c r="Y288" s="136"/>
      <c r="Z288" s="136"/>
      <c r="AA288" s="136" t="s">
        <v>134</v>
      </c>
      <c r="AB288" s="136">
        <v>0</v>
      </c>
      <c r="AC288" s="136"/>
      <c r="AD288" s="136"/>
      <c r="AE288" s="136"/>
      <c r="AF288" s="136"/>
      <c r="AG288" s="136"/>
      <c r="AH288" s="136"/>
      <c r="AI288" s="136"/>
      <c r="AJ288" s="136"/>
      <c r="AK288" s="136"/>
      <c r="AL288" s="136"/>
      <c r="AM288" s="136"/>
      <c r="AN288" s="136"/>
      <c r="AO288" s="136"/>
      <c r="AP288" s="136"/>
      <c r="AQ288" s="136"/>
      <c r="AR288" s="136"/>
      <c r="AS288" s="136"/>
      <c r="AT288" s="136"/>
      <c r="AU288" s="136"/>
      <c r="AV288" s="136"/>
      <c r="AW288" s="136"/>
      <c r="AX288" s="136"/>
      <c r="AY288" s="136"/>
      <c r="AZ288" s="136"/>
      <c r="BA288" s="136"/>
      <c r="BB288" s="136"/>
      <c r="BC288" s="136"/>
      <c r="BD288" s="136"/>
    </row>
    <row r="289" spans="1:56" outlineLevel="1" x14ac:dyDescent="0.2">
      <c r="A289" s="180"/>
      <c r="B289" s="181"/>
      <c r="C289" s="187" t="s">
        <v>283</v>
      </c>
      <c r="D289" s="188"/>
      <c r="E289" s="189">
        <v>85</v>
      </c>
      <c r="F289" s="186"/>
      <c r="G289" s="186"/>
      <c r="H289" s="154"/>
      <c r="I289" s="154"/>
      <c r="J289" s="154"/>
      <c r="K289" s="154"/>
      <c r="L289" s="154"/>
      <c r="M289" s="154"/>
      <c r="N289" s="142"/>
      <c r="O289" s="142"/>
      <c r="P289" s="143"/>
      <c r="Q289" s="142"/>
      <c r="R289" s="136"/>
      <c r="S289" s="136"/>
      <c r="T289" s="136"/>
      <c r="U289" s="136"/>
      <c r="V289" s="136"/>
      <c r="W289" s="136"/>
      <c r="X289" s="136"/>
      <c r="Y289" s="136"/>
      <c r="Z289" s="136"/>
      <c r="AA289" s="136" t="s">
        <v>134</v>
      </c>
      <c r="AB289" s="136">
        <v>0</v>
      </c>
      <c r="AC289" s="136"/>
      <c r="AD289" s="136"/>
      <c r="AE289" s="136"/>
      <c r="AF289" s="136"/>
      <c r="AG289" s="136"/>
      <c r="AH289" s="136"/>
      <c r="AI289" s="136"/>
      <c r="AJ289" s="136"/>
      <c r="AK289" s="136"/>
      <c r="AL289" s="136"/>
      <c r="AM289" s="136"/>
      <c r="AN289" s="136"/>
      <c r="AO289" s="136"/>
      <c r="AP289" s="136"/>
      <c r="AQ289" s="136"/>
      <c r="AR289" s="136"/>
      <c r="AS289" s="136"/>
      <c r="AT289" s="136"/>
      <c r="AU289" s="136"/>
      <c r="AV289" s="136"/>
      <c r="AW289" s="136"/>
      <c r="AX289" s="136"/>
      <c r="AY289" s="136"/>
      <c r="AZ289" s="136"/>
      <c r="BA289" s="136"/>
      <c r="BB289" s="136"/>
      <c r="BC289" s="136"/>
      <c r="BD289" s="136"/>
    </row>
    <row r="290" spans="1:56" ht="33.75" outlineLevel="1" x14ac:dyDescent="0.2">
      <c r="A290" s="180">
        <v>153</v>
      </c>
      <c r="B290" s="181" t="s">
        <v>284</v>
      </c>
      <c r="C290" s="182" t="s">
        <v>285</v>
      </c>
      <c r="D290" s="183" t="s">
        <v>130</v>
      </c>
      <c r="E290" s="184">
        <v>46</v>
      </c>
      <c r="F290" s="185"/>
      <c r="G290" s="186">
        <f>ROUND(E290*F290,2)</f>
        <v>0</v>
      </c>
      <c r="H290" s="153"/>
      <c r="I290" s="154">
        <f>ROUND(E290*H290,2)</f>
        <v>0</v>
      </c>
      <c r="J290" s="153"/>
      <c r="K290" s="154">
        <f>ROUND(E290*J290,2)</f>
        <v>0</v>
      </c>
      <c r="L290" s="154">
        <v>21</v>
      </c>
      <c r="M290" s="154">
        <f>G290*(1+L290/100)</f>
        <v>0</v>
      </c>
      <c r="N290" s="142"/>
      <c r="O290" s="142"/>
      <c r="P290" s="143">
        <v>0</v>
      </c>
      <c r="Q290" s="142">
        <f>ROUND(E290*P290,2)</f>
        <v>0</v>
      </c>
      <c r="R290" s="136"/>
      <c r="S290" s="136"/>
      <c r="T290" s="136"/>
      <c r="U290" s="136"/>
      <c r="V290" s="136"/>
      <c r="W290" s="136"/>
      <c r="X290" s="136"/>
      <c r="Y290" s="136"/>
      <c r="Z290" s="136"/>
      <c r="AA290" s="136" t="s">
        <v>169</v>
      </c>
      <c r="AB290" s="136"/>
      <c r="AC290" s="136"/>
      <c r="AD290" s="136"/>
      <c r="AE290" s="136"/>
      <c r="AF290" s="136"/>
      <c r="AG290" s="136"/>
      <c r="AH290" s="136"/>
      <c r="AI290" s="136"/>
      <c r="AJ290" s="136"/>
      <c r="AK290" s="136"/>
      <c r="AL290" s="136"/>
      <c r="AM290" s="136"/>
      <c r="AN290" s="136"/>
      <c r="AO290" s="136"/>
      <c r="AP290" s="136"/>
      <c r="AQ290" s="136"/>
      <c r="AR290" s="136"/>
      <c r="AS290" s="136"/>
      <c r="AT290" s="136"/>
      <c r="AU290" s="136"/>
      <c r="AV290" s="136"/>
      <c r="AW290" s="136"/>
      <c r="AX290" s="136"/>
      <c r="AY290" s="136"/>
      <c r="AZ290" s="136"/>
      <c r="BA290" s="136"/>
      <c r="BB290" s="136"/>
      <c r="BC290" s="136"/>
      <c r="BD290" s="136"/>
    </row>
    <row r="291" spans="1:56" outlineLevel="1" x14ac:dyDescent="0.2">
      <c r="A291" s="180"/>
      <c r="B291" s="181"/>
      <c r="C291" s="187" t="s">
        <v>286</v>
      </c>
      <c r="D291" s="188"/>
      <c r="E291" s="189"/>
      <c r="F291" s="186"/>
      <c r="G291" s="186"/>
      <c r="H291" s="154"/>
      <c r="I291" s="154"/>
      <c r="J291" s="154"/>
      <c r="K291" s="154"/>
      <c r="L291" s="154"/>
      <c r="M291" s="154"/>
      <c r="N291" s="142"/>
      <c r="O291" s="142"/>
      <c r="P291" s="143"/>
      <c r="Q291" s="142"/>
      <c r="R291" s="136"/>
      <c r="S291" s="136"/>
      <c r="T291" s="136"/>
      <c r="U291" s="136"/>
      <c r="V291" s="136"/>
      <c r="W291" s="136"/>
      <c r="X291" s="136"/>
      <c r="Y291" s="136"/>
      <c r="Z291" s="136"/>
      <c r="AA291" s="136" t="s">
        <v>134</v>
      </c>
      <c r="AB291" s="136">
        <v>0</v>
      </c>
      <c r="AC291" s="136"/>
      <c r="AD291" s="136"/>
      <c r="AE291" s="136"/>
      <c r="AF291" s="136"/>
      <c r="AG291" s="136"/>
      <c r="AH291" s="136"/>
      <c r="AI291" s="136"/>
      <c r="AJ291" s="136"/>
      <c r="AK291" s="136"/>
      <c r="AL291" s="136"/>
      <c r="AM291" s="136"/>
      <c r="AN291" s="136"/>
      <c r="AO291" s="136"/>
      <c r="AP291" s="136"/>
      <c r="AQ291" s="136"/>
      <c r="AR291" s="136"/>
      <c r="AS291" s="136"/>
      <c r="AT291" s="136"/>
      <c r="AU291" s="136"/>
      <c r="AV291" s="136"/>
      <c r="AW291" s="136"/>
      <c r="AX291" s="136"/>
      <c r="AY291" s="136"/>
      <c r="AZ291" s="136"/>
      <c r="BA291" s="136"/>
      <c r="BB291" s="136"/>
      <c r="BC291" s="136"/>
      <c r="BD291" s="136"/>
    </row>
    <row r="292" spans="1:56" outlineLevel="1" x14ac:dyDescent="0.2">
      <c r="A292" s="180"/>
      <c r="B292" s="181"/>
      <c r="C292" s="187" t="s">
        <v>287</v>
      </c>
      <c r="D292" s="188"/>
      <c r="E292" s="189">
        <v>46</v>
      </c>
      <c r="F292" s="186"/>
      <c r="G292" s="186"/>
      <c r="H292" s="154"/>
      <c r="I292" s="154"/>
      <c r="J292" s="154"/>
      <c r="K292" s="154"/>
      <c r="L292" s="154"/>
      <c r="M292" s="154"/>
      <c r="N292" s="142"/>
      <c r="O292" s="142"/>
      <c r="P292" s="143"/>
      <c r="Q292" s="142"/>
      <c r="R292" s="136"/>
      <c r="S292" s="136"/>
      <c r="T292" s="136"/>
      <c r="U292" s="136"/>
      <c r="V292" s="136"/>
      <c r="W292" s="136"/>
      <c r="X292" s="136"/>
      <c r="Y292" s="136"/>
      <c r="Z292" s="136"/>
      <c r="AA292" s="136" t="s">
        <v>134</v>
      </c>
      <c r="AB292" s="136">
        <v>0</v>
      </c>
      <c r="AC292" s="136"/>
      <c r="AD292" s="136"/>
      <c r="AE292" s="136"/>
      <c r="AF292" s="136"/>
      <c r="AG292" s="136"/>
      <c r="AH292" s="136"/>
      <c r="AI292" s="136"/>
      <c r="AJ292" s="136"/>
      <c r="AK292" s="136"/>
      <c r="AL292" s="136"/>
      <c r="AM292" s="136"/>
      <c r="AN292" s="136"/>
      <c r="AO292" s="136"/>
      <c r="AP292" s="136"/>
      <c r="AQ292" s="136"/>
      <c r="AR292" s="136"/>
      <c r="AS292" s="136"/>
      <c r="AT292" s="136"/>
      <c r="AU292" s="136"/>
      <c r="AV292" s="136"/>
      <c r="AW292" s="136"/>
      <c r="AX292" s="136"/>
      <c r="AY292" s="136"/>
      <c r="AZ292" s="136"/>
      <c r="BA292" s="136"/>
      <c r="BB292" s="136"/>
      <c r="BC292" s="136"/>
      <c r="BD292" s="136"/>
    </row>
    <row r="293" spans="1:56" outlineLevel="1" x14ac:dyDescent="0.2">
      <c r="A293" s="180">
        <v>154</v>
      </c>
      <c r="B293" s="181" t="s">
        <v>288</v>
      </c>
      <c r="C293" s="182" t="s">
        <v>289</v>
      </c>
      <c r="D293" s="183" t="s">
        <v>130</v>
      </c>
      <c r="E293" s="184">
        <v>554</v>
      </c>
      <c r="F293" s="185"/>
      <c r="G293" s="186">
        <f>ROUND(E293*F293,2)</f>
        <v>0</v>
      </c>
      <c r="H293" s="153"/>
      <c r="I293" s="154">
        <f>ROUND(E293*H293,2)</f>
        <v>0</v>
      </c>
      <c r="J293" s="153"/>
      <c r="K293" s="154">
        <f>ROUND(E293*J293,2)</f>
        <v>0</v>
      </c>
      <c r="L293" s="154">
        <v>21</v>
      </c>
      <c r="M293" s="154">
        <f>G293*(1+L293/100)</f>
        <v>0</v>
      </c>
      <c r="N293" s="142"/>
      <c r="O293" s="142"/>
      <c r="P293" s="143">
        <v>0</v>
      </c>
      <c r="Q293" s="142">
        <f>ROUND(E293*P293,2)</f>
        <v>0</v>
      </c>
      <c r="R293" s="136"/>
      <c r="S293" s="136"/>
      <c r="T293" s="136"/>
      <c r="U293" s="136"/>
      <c r="V293" s="136"/>
      <c r="W293" s="136"/>
      <c r="X293" s="136"/>
      <c r="Y293" s="136"/>
      <c r="Z293" s="136"/>
      <c r="AA293" s="136" t="s">
        <v>169</v>
      </c>
      <c r="AB293" s="136"/>
      <c r="AC293" s="136"/>
      <c r="AD293" s="136"/>
      <c r="AE293" s="136"/>
      <c r="AF293" s="136"/>
      <c r="AG293" s="136"/>
      <c r="AH293" s="136"/>
      <c r="AI293" s="136"/>
      <c r="AJ293" s="136"/>
      <c r="AK293" s="136"/>
      <c r="AL293" s="136"/>
      <c r="AM293" s="136"/>
      <c r="AN293" s="136"/>
      <c r="AO293" s="136"/>
      <c r="AP293" s="136"/>
      <c r="AQ293" s="136"/>
      <c r="AR293" s="136"/>
      <c r="AS293" s="136"/>
      <c r="AT293" s="136"/>
      <c r="AU293" s="136"/>
      <c r="AV293" s="136"/>
      <c r="AW293" s="136"/>
      <c r="AX293" s="136"/>
      <c r="AY293" s="136"/>
      <c r="AZ293" s="136"/>
      <c r="BA293" s="136"/>
      <c r="BB293" s="136"/>
      <c r="BC293" s="136"/>
      <c r="BD293" s="136"/>
    </row>
    <row r="294" spans="1:56" outlineLevel="1" x14ac:dyDescent="0.2">
      <c r="A294" s="180"/>
      <c r="B294" s="181"/>
      <c r="C294" s="187" t="s">
        <v>290</v>
      </c>
      <c r="D294" s="188"/>
      <c r="E294" s="189"/>
      <c r="F294" s="186"/>
      <c r="G294" s="186"/>
      <c r="H294" s="154"/>
      <c r="I294" s="154"/>
      <c r="J294" s="154"/>
      <c r="K294" s="154"/>
      <c r="L294" s="154"/>
      <c r="M294" s="154"/>
      <c r="N294" s="142"/>
      <c r="O294" s="142"/>
      <c r="P294" s="143"/>
      <c r="Q294" s="142"/>
      <c r="R294" s="136"/>
      <c r="S294" s="136"/>
      <c r="T294" s="136"/>
      <c r="U294" s="136"/>
      <c r="V294" s="136"/>
      <c r="W294" s="136"/>
      <c r="X294" s="136"/>
      <c r="Y294" s="136"/>
      <c r="Z294" s="136"/>
      <c r="AA294" s="136" t="s">
        <v>134</v>
      </c>
      <c r="AB294" s="136">
        <v>0</v>
      </c>
      <c r="AC294" s="136"/>
      <c r="AD294" s="136"/>
      <c r="AE294" s="136"/>
      <c r="AF294" s="136"/>
      <c r="AG294" s="136"/>
      <c r="AH294" s="136"/>
      <c r="AI294" s="136"/>
      <c r="AJ294" s="136"/>
      <c r="AK294" s="136"/>
      <c r="AL294" s="136"/>
      <c r="AM294" s="136"/>
      <c r="AN294" s="136"/>
      <c r="AO294" s="136"/>
      <c r="AP294" s="136"/>
      <c r="AQ294" s="136"/>
      <c r="AR294" s="136"/>
      <c r="AS294" s="136"/>
      <c r="AT294" s="136"/>
      <c r="AU294" s="136"/>
      <c r="AV294" s="136"/>
      <c r="AW294" s="136"/>
      <c r="AX294" s="136"/>
      <c r="AY294" s="136"/>
      <c r="AZ294" s="136"/>
      <c r="BA294" s="136"/>
      <c r="BB294" s="136"/>
      <c r="BC294" s="136"/>
      <c r="BD294" s="136"/>
    </row>
    <row r="295" spans="1:56" outlineLevel="1" x14ac:dyDescent="0.2">
      <c r="A295" s="180"/>
      <c r="B295" s="181"/>
      <c r="C295" s="187" t="s">
        <v>291</v>
      </c>
      <c r="D295" s="188"/>
      <c r="E295" s="189">
        <v>554</v>
      </c>
      <c r="F295" s="186"/>
      <c r="G295" s="186"/>
      <c r="H295" s="154"/>
      <c r="I295" s="154"/>
      <c r="J295" s="154"/>
      <c r="K295" s="154"/>
      <c r="L295" s="154"/>
      <c r="M295" s="154"/>
      <c r="N295" s="142"/>
      <c r="O295" s="142"/>
      <c r="P295" s="143"/>
      <c r="Q295" s="142"/>
      <c r="R295" s="136"/>
      <c r="S295" s="136"/>
      <c r="T295" s="136"/>
      <c r="U295" s="136"/>
      <c r="V295" s="136"/>
      <c r="W295" s="136"/>
      <c r="X295" s="136"/>
      <c r="Y295" s="136"/>
      <c r="Z295" s="136"/>
      <c r="AA295" s="136" t="s">
        <v>134</v>
      </c>
      <c r="AB295" s="136">
        <v>0</v>
      </c>
      <c r="AC295" s="136"/>
      <c r="AD295" s="136"/>
      <c r="AE295" s="136"/>
      <c r="AF295" s="136"/>
      <c r="AG295" s="136"/>
      <c r="AH295" s="136"/>
      <c r="AI295" s="136"/>
      <c r="AJ295" s="136"/>
      <c r="AK295" s="136"/>
      <c r="AL295" s="136"/>
      <c r="AM295" s="136"/>
      <c r="AN295" s="136"/>
      <c r="AO295" s="136"/>
      <c r="AP295" s="136"/>
      <c r="AQ295" s="136"/>
      <c r="AR295" s="136"/>
      <c r="AS295" s="136"/>
      <c r="AT295" s="136"/>
      <c r="AU295" s="136"/>
      <c r="AV295" s="136"/>
      <c r="AW295" s="136"/>
      <c r="AX295" s="136"/>
      <c r="AY295" s="136"/>
      <c r="AZ295" s="136"/>
      <c r="BA295" s="136"/>
      <c r="BB295" s="136"/>
      <c r="BC295" s="136"/>
      <c r="BD295" s="136"/>
    </row>
    <row r="296" spans="1:56" outlineLevel="1" x14ac:dyDescent="0.2">
      <c r="A296" s="180">
        <v>155</v>
      </c>
      <c r="B296" s="181" t="s">
        <v>292</v>
      </c>
      <c r="C296" s="182" t="s">
        <v>293</v>
      </c>
      <c r="D296" s="183" t="s">
        <v>130</v>
      </c>
      <c r="E296" s="184">
        <v>277</v>
      </c>
      <c r="F296" s="185"/>
      <c r="G296" s="186">
        <f>ROUND(E296*F296,2)</f>
        <v>0</v>
      </c>
      <c r="H296" s="153"/>
      <c r="I296" s="154">
        <f>ROUND(E296*H296,2)</f>
        <v>0</v>
      </c>
      <c r="J296" s="153"/>
      <c r="K296" s="154">
        <f>ROUND(E296*J296,2)</f>
        <v>0</v>
      </c>
      <c r="L296" s="154">
        <v>21</v>
      </c>
      <c r="M296" s="154">
        <f>G296*(1+L296/100)</f>
        <v>0</v>
      </c>
      <c r="N296" s="142"/>
      <c r="O296" s="142"/>
      <c r="P296" s="143">
        <v>0</v>
      </c>
      <c r="Q296" s="142">
        <f>ROUND(E296*P296,2)</f>
        <v>0</v>
      </c>
      <c r="R296" s="136"/>
      <c r="S296" s="136"/>
      <c r="T296" s="136"/>
      <c r="U296" s="136"/>
      <c r="V296" s="136"/>
      <c r="W296" s="136"/>
      <c r="X296" s="136"/>
      <c r="Y296" s="136"/>
      <c r="Z296" s="136"/>
      <c r="AA296" s="136" t="s">
        <v>169</v>
      </c>
      <c r="AB296" s="136"/>
      <c r="AC296" s="136"/>
      <c r="AD296" s="136"/>
      <c r="AE296" s="136"/>
      <c r="AF296" s="136"/>
      <c r="AG296" s="136"/>
      <c r="AH296" s="136"/>
      <c r="AI296" s="136"/>
      <c r="AJ296" s="136"/>
      <c r="AK296" s="136"/>
      <c r="AL296" s="136"/>
      <c r="AM296" s="136"/>
      <c r="AN296" s="136"/>
      <c r="AO296" s="136"/>
      <c r="AP296" s="136"/>
      <c r="AQ296" s="136"/>
      <c r="AR296" s="136"/>
      <c r="AS296" s="136"/>
      <c r="AT296" s="136"/>
      <c r="AU296" s="136"/>
      <c r="AV296" s="136"/>
      <c r="AW296" s="136"/>
      <c r="AX296" s="136"/>
      <c r="AY296" s="136"/>
      <c r="AZ296" s="136"/>
      <c r="BA296" s="136"/>
      <c r="BB296" s="136"/>
      <c r="BC296" s="136"/>
      <c r="BD296" s="136"/>
    </row>
    <row r="297" spans="1:56" outlineLevel="1" x14ac:dyDescent="0.2">
      <c r="A297" s="180"/>
      <c r="B297" s="181"/>
      <c r="C297" s="187" t="s">
        <v>294</v>
      </c>
      <c r="D297" s="188"/>
      <c r="E297" s="189"/>
      <c r="F297" s="186"/>
      <c r="G297" s="186"/>
      <c r="H297" s="154"/>
      <c r="I297" s="154"/>
      <c r="J297" s="154"/>
      <c r="K297" s="154"/>
      <c r="L297" s="154"/>
      <c r="M297" s="154"/>
      <c r="N297" s="142"/>
      <c r="O297" s="142"/>
      <c r="P297" s="143"/>
      <c r="Q297" s="142"/>
      <c r="R297" s="136"/>
      <c r="S297" s="136"/>
      <c r="T297" s="136"/>
      <c r="U297" s="136"/>
      <c r="V297" s="136"/>
      <c r="W297" s="136"/>
      <c r="X297" s="136"/>
      <c r="Y297" s="136"/>
      <c r="Z297" s="136"/>
      <c r="AA297" s="136" t="s">
        <v>134</v>
      </c>
      <c r="AB297" s="136">
        <v>0</v>
      </c>
      <c r="AC297" s="136"/>
      <c r="AD297" s="136"/>
      <c r="AE297" s="136"/>
      <c r="AF297" s="136"/>
      <c r="AG297" s="136"/>
      <c r="AH297" s="136"/>
      <c r="AI297" s="136"/>
      <c r="AJ297" s="136"/>
      <c r="AK297" s="136"/>
      <c r="AL297" s="136"/>
      <c r="AM297" s="136"/>
      <c r="AN297" s="136"/>
      <c r="AO297" s="136"/>
      <c r="AP297" s="136"/>
      <c r="AQ297" s="136"/>
      <c r="AR297" s="136"/>
      <c r="AS297" s="136"/>
      <c r="AT297" s="136"/>
      <c r="AU297" s="136"/>
      <c r="AV297" s="136"/>
      <c r="AW297" s="136"/>
      <c r="AX297" s="136"/>
      <c r="AY297" s="136"/>
      <c r="AZ297" s="136"/>
      <c r="BA297" s="136"/>
      <c r="BB297" s="136"/>
      <c r="BC297" s="136"/>
      <c r="BD297" s="136"/>
    </row>
    <row r="298" spans="1:56" outlineLevel="1" x14ac:dyDescent="0.2">
      <c r="A298" s="180"/>
      <c r="B298" s="181"/>
      <c r="C298" s="187" t="s">
        <v>295</v>
      </c>
      <c r="D298" s="188"/>
      <c r="E298" s="189">
        <v>277</v>
      </c>
      <c r="F298" s="186"/>
      <c r="G298" s="186"/>
      <c r="H298" s="154"/>
      <c r="I298" s="154"/>
      <c r="J298" s="154"/>
      <c r="K298" s="154"/>
      <c r="L298" s="154"/>
      <c r="M298" s="154"/>
      <c r="N298" s="142"/>
      <c r="O298" s="142"/>
      <c r="P298" s="143"/>
      <c r="Q298" s="142"/>
      <c r="R298" s="136"/>
      <c r="S298" s="136"/>
      <c r="T298" s="136"/>
      <c r="U298" s="136"/>
      <c r="V298" s="136"/>
      <c r="W298" s="136"/>
      <c r="X298" s="136"/>
      <c r="Y298" s="136"/>
      <c r="Z298" s="136"/>
      <c r="AA298" s="136" t="s">
        <v>134</v>
      </c>
      <c r="AB298" s="136">
        <v>0</v>
      </c>
      <c r="AC298" s="136"/>
      <c r="AD298" s="136"/>
      <c r="AE298" s="136"/>
      <c r="AF298" s="136"/>
      <c r="AG298" s="136"/>
      <c r="AH298" s="136"/>
      <c r="AI298" s="136"/>
      <c r="AJ298" s="136"/>
      <c r="AK298" s="136"/>
      <c r="AL298" s="136"/>
      <c r="AM298" s="136"/>
      <c r="AN298" s="136"/>
      <c r="AO298" s="136"/>
      <c r="AP298" s="136"/>
      <c r="AQ298" s="136"/>
      <c r="AR298" s="136"/>
      <c r="AS298" s="136"/>
      <c r="AT298" s="136"/>
      <c r="AU298" s="136"/>
      <c r="AV298" s="136"/>
      <c r="AW298" s="136"/>
      <c r="AX298" s="136"/>
      <c r="AY298" s="136"/>
      <c r="AZ298" s="136"/>
      <c r="BA298" s="136"/>
      <c r="BB298" s="136"/>
      <c r="BC298" s="136"/>
      <c r="BD298" s="136"/>
    </row>
    <row r="299" spans="1:56" ht="22.5" outlineLevel="1" x14ac:dyDescent="0.2">
      <c r="A299" s="180">
        <v>156</v>
      </c>
      <c r="B299" s="181" t="s">
        <v>296</v>
      </c>
      <c r="C299" s="182" t="s">
        <v>297</v>
      </c>
      <c r="D299" s="183" t="s">
        <v>155</v>
      </c>
      <c r="E299" s="184">
        <v>16</v>
      </c>
      <c r="F299" s="185"/>
      <c r="G299" s="186">
        <f>ROUND(E299*F299,2)</f>
        <v>0</v>
      </c>
      <c r="H299" s="153"/>
      <c r="I299" s="154">
        <f>ROUND(E299*H299,2)</f>
        <v>0</v>
      </c>
      <c r="J299" s="153"/>
      <c r="K299" s="154">
        <f>ROUND(E299*J299,2)</f>
        <v>0</v>
      </c>
      <c r="L299" s="154">
        <v>21</v>
      </c>
      <c r="M299" s="154">
        <f>G299*(1+L299/100)</f>
        <v>0</v>
      </c>
      <c r="N299" s="142"/>
      <c r="O299" s="142"/>
      <c r="P299" s="143">
        <v>0</v>
      </c>
      <c r="Q299" s="142">
        <f>ROUND(E299*P299,2)</f>
        <v>0</v>
      </c>
      <c r="R299" s="136"/>
      <c r="S299" s="136"/>
      <c r="T299" s="136"/>
      <c r="U299" s="136"/>
      <c r="V299" s="136"/>
      <c r="W299" s="136"/>
      <c r="X299" s="136"/>
      <c r="Y299" s="136"/>
      <c r="Z299" s="136"/>
      <c r="AA299" s="136" t="s">
        <v>169</v>
      </c>
      <c r="AB299" s="136"/>
      <c r="AC299" s="136"/>
      <c r="AD299" s="136"/>
      <c r="AE299" s="136"/>
      <c r="AF299" s="136"/>
      <c r="AG299" s="136"/>
      <c r="AH299" s="136"/>
      <c r="AI299" s="136"/>
      <c r="AJ299" s="136"/>
      <c r="AK299" s="136"/>
      <c r="AL299" s="136"/>
      <c r="AM299" s="136"/>
      <c r="AN299" s="136"/>
      <c r="AO299" s="136"/>
      <c r="AP299" s="136"/>
      <c r="AQ299" s="136"/>
      <c r="AR299" s="136"/>
      <c r="AS299" s="136"/>
      <c r="AT299" s="136"/>
      <c r="AU299" s="136"/>
      <c r="AV299" s="136"/>
      <c r="AW299" s="136"/>
      <c r="AX299" s="136"/>
      <c r="AY299" s="136"/>
      <c r="AZ299" s="136"/>
      <c r="BA299" s="136"/>
      <c r="BB299" s="136"/>
      <c r="BC299" s="136"/>
      <c r="BD299" s="136"/>
    </row>
    <row r="300" spans="1:56" ht="22.5" outlineLevel="1" x14ac:dyDescent="0.2">
      <c r="A300" s="180">
        <v>157</v>
      </c>
      <c r="B300" s="181" t="s">
        <v>298</v>
      </c>
      <c r="C300" s="182" t="s">
        <v>299</v>
      </c>
      <c r="D300" s="183" t="s">
        <v>130</v>
      </c>
      <c r="E300" s="184">
        <v>87</v>
      </c>
      <c r="F300" s="185"/>
      <c r="G300" s="186">
        <f>ROUND(E300*F300,2)</f>
        <v>0</v>
      </c>
      <c r="H300" s="153"/>
      <c r="I300" s="154">
        <f>ROUND(E300*H300,2)</f>
        <v>0</v>
      </c>
      <c r="J300" s="153"/>
      <c r="K300" s="154">
        <f>ROUND(E300*J300,2)</f>
        <v>0</v>
      </c>
      <c r="L300" s="154">
        <v>21</v>
      </c>
      <c r="M300" s="154">
        <f>G300*(1+L300/100)</f>
        <v>0</v>
      </c>
      <c r="N300" s="142"/>
      <c r="O300" s="142"/>
      <c r="P300" s="143">
        <v>0</v>
      </c>
      <c r="Q300" s="142">
        <f>ROUND(E300*P300,2)</f>
        <v>0</v>
      </c>
      <c r="R300" s="136"/>
      <c r="S300" s="136"/>
      <c r="T300" s="136"/>
      <c r="U300" s="136"/>
      <c r="V300" s="136"/>
      <c r="W300" s="136"/>
      <c r="X300" s="136"/>
      <c r="Y300" s="136"/>
      <c r="Z300" s="136"/>
      <c r="AA300" s="136" t="s">
        <v>169</v>
      </c>
      <c r="AB300" s="136"/>
      <c r="AC300" s="136"/>
      <c r="AD300" s="136"/>
      <c r="AE300" s="136"/>
      <c r="AF300" s="136"/>
      <c r="AG300" s="136"/>
      <c r="AH300" s="136"/>
      <c r="AI300" s="136"/>
      <c r="AJ300" s="136"/>
      <c r="AK300" s="136"/>
      <c r="AL300" s="136"/>
      <c r="AM300" s="136"/>
      <c r="AN300" s="136"/>
      <c r="AO300" s="136"/>
      <c r="AP300" s="136"/>
      <c r="AQ300" s="136"/>
      <c r="AR300" s="136"/>
      <c r="AS300" s="136"/>
      <c r="AT300" s="136"/>
      <c r="AU300" s="136"/>
      <c r="AV300" s="136"/>
      <c r="AW300" s="136"/>
      <c r="AX300" s="136"/>
      <c r="AY300" s="136"/>
      <c r="AZ300" s="136"/>
      <c r="BA300" s="136"/>
      <c r="BB300" s="136"/>
      <c r="BC300" s="136"/>
      <c r="BD300" s="136"/>
    </row>
    <row r="301" spans="1:56" outlineLevel="1" x14ac:dyDescent="0.2">
      <c r="A301" s="180"/>
      <c r="B301" s="181"/>
      <c r="C301" s="187" t="s">
        <v>300</v>
      </c>
      <c r="D301" s="188"/>
      <c r="E301" s="189"/>
      <c r="F301" s="186"/>
      <c r="G301" s="186"/>
      <c r="H301" s="154"/>
      <c r="I301" s="154"/>
      <c r="J301" s="154"/>
      <c r="K301" s="154"/>
      <c r="L301" s="154"/>
      <c r="M301" s="154"/>
      <c r="N301" s="142"/>
      <c r="O301" s="142"/>
      <c r="P301" s="143"/>
      <c r="Q301" s="142"/>
      <c r="R301" s="136"/>
      <c r="S301" s="136"/>
      <c r="T301" s="136"/>
      <c r="U301" s="136"/>
      <c r="V301" s="136"/>
      <c r="W301" s="136"/>
      <c r="X301" s="136"/>
      <c r="Y301" s="136"/>
      <c r="Z301" s="136"/>
      <c r="AA301" s="136" t="s">
        <v>134</v>
      </c>
      <c r="AB301" s="136">
        <v>0</v>
      </c>
      <c r="AC301" s="136"/>
      <c r="AD301" s="136"/>
      <c r="AE301" s="136"/>
      <c r="AF301" s="136"/>
      <c r="AG301" s="136"/>
      <c r="AH301" s="136"/>
      <c r="AI301" s="136"/>
      <c r="AJ301" s="136"/>
      <c r="AK301" s="136"/>
      <c r="AL301" s="136"/>
      <c r="AM301" s="136"/>
      <c r="AN301" s="136"/>
      <c r="AO301" s="136"/>
      <c r="AP301" s="136"/>
      <c r="AQ301" s="136"/>
      <c r="AR301" s="136"/>
      <c r="AS301" s="136"/>
      <c r="AT301" s="136"/>
      <c r="AU301" s="136"/>
      <c r="AV301" s="136"/>
      <c r="AW301" s="136"/>
      <c r="AX301" s="136"/>
      <c r="AY301" s="136"/>
      <c r="AZ301" s="136"/>
      <c r="BA301" s="136"/>
      <c r="BB301" s="136"/>
      <c r="BC301" s="136"/>
      <c r="BD301" s="136"/>
    </row>
    <row r="302" spans="1:56" outlineLevel="1" x14ac:dyDescent="0.2">
      <c r="A302" s="180"/>
      <c r="B302" s="181"/>
      <c r="C302" s="187" t="s">
        <v>301</v>
      </c>
      <c r="D302" s="188"/>
      <c r="E302" s="189">
        <v>87</v>
      </c>
      <c r="F302" s="186"/>
      <c r="G302" s="186"/>
      <c r="H302" s="154"/>
      <c r="I302" s="154"/>
      <c r="J302" s="154"/>
      <c r="K302" s="154"/>
      <c r="L302" s="154"/>
      <c r="M302" s="154"/>
      <c r="N302" s="142"/>
      <c r="O302" s="142"/>
      <c r="P302" s="143"/>
      <c r="Q302" s="142"/>
      <c r="R302" s="136"/>
      <c r="S302" s="136"/>
      <c r="T302" s="136"/>
      <c r="U302" s="136"/>
      <c r="V302" s="136"/>
      <c r="W302" s="136"/>
      <c r="X302" s="136"/>
      <c r="Y302" s="136"/>
      <c r="Z302" s="136"/>
      <c r="AA302" s="136" t="s">
        <v>134</v>
      </c>
      <c r="AB302" s="136">
        <v>0</v>
      </c>
      <c r="AC302" s="136"/>
      <c r="AD302" s="136"/>
      <c r="AE302" s="136"/>
      <c r="AF302" s="136"/>
      <c r="AG302" s="136"/>
      <c r="AH302" s="136"/>
      <c r="AI302" s="136"/>
      <c r="AJ302" s="136"/>
      <c r="AK302" s="136"/>
      <c r="AL302" s="136"/>
      <c r="AM302" s="136"/>
      <c r="AN302" s="136"/>
      <c r="AO302" s="136"/>
      <c r="AP302" s="136"/>
      <c r="AQ302" s="136"/>
      <c r="AR302" s="136"/>
      <c r="AS302" s="136"/>
      <c r="AT302" s="136"/>
      <c r="AU302" s="136"/>
      <c r="AV302" s="136"/>
      <c r="AW302" s="136"/>
      <c r="AX302" s="136"/>
      <c r="AY302" s="136"/>
      <c r="AZ302" s="136"/>
      <c r="BA302" s="136"/>
      <c r="BB302" s="136"/>
      <c r="BC302" s="136"/>
      <c r="BD302" s="136"/>
    </row>
    <row r="303" spans="1:56" ht="33.75" outlineLevel="1" x14ac:dyDescent="0.2">
      <c r="A303" s="180">
        <v>158</v>
      </c>
      <c r="B303" s="181" t="s">
        <v>302</v>
      </c>
      <c r="C303" s="182" t="s">
        <v>303</v>
      </c>
      <c r="D303" s="183" t="s">
        <v>130</v>
      </c>
      <c r="E303" s="184">
        <v>67</v>
      </c>
      <c r="F303" s="185"/>
      <c r="G303" s="186">
        <f>ROUND(E303*F303,2)</f>
        <v>0</v>
      </c>
      <c r="H303" s="153"/>
      <c r="I303" s="154">
        <f>ROUND(E303*H303,2)</f>
        <v>0</v>
      </c>
      <c r="J303" s="153"/>
      <c r="K303" s="154">
        <f>ROUND(E303*J303,2)</f>
        <v>0</v>
      </c>
      <c r="L303" s="154">
        <v>21</v>
      </c>
      <c r="M303" s="154">
        <f>G303*(1+L303/100)</f>
        <v>0</v>
      </c>
      <c r="N303" s="142"/>
      <c r="O303" s="142"/>
      <c r="P303" s="143">
        <v>0</v>
      </c>
      <c r="Q303" s="142">
        <f>ROUND(E303*P303,2)</f>
        <v>0</v>
      </c>
      <c r="R303" s="136"/>
      <c r="S303" s="136"/>
      <c r="T303" s="136"/>
      <c r="U303" s="136"/>
      <c r="V303" s="136"/>
      <c r="W303" s="136"/>
      <c r="X303" s="136"/>
      <c r="Y303" s="136"/>
      <c r="Z303" s="136"/>
      <c r="AA303" s="136" t="s">
        <v>169</v>
      </c>
      <c r="AB303" s="136"/>
      <c r="AC303" s="136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  <c r="AP303" s="136"/>
      <c r="AQ303" s="136"/>
      <c r="AR303" s="136"/>
      <c r="AS303" s="136"/>
      <c r="AT303" s="136"/>
      <c r="AU303" s="136"/>
      <c r="AV303" s="136"/>
      <c r="AW303" s="136"/>
      <c r="AX303" s="136"/>
      <c r="AY303" s="136"/>
      <c r="AZ303" s="136"/>
      <c r="BA303" s="136"/>
      <c r="BB303" s="136"/>
      <c r="BC303" s="136"/>
      <c r="BD303" s="136"/>
    </row>
    <row r="304" spans="1:56" outlineLevel="1" x14ac:dyDescent="0.2">
      <c r="A304" s="180"/>
      <c r="B304" s="181"/>
      <c r="C304" s="187" t="s">
        <v>304</v>
      </c>
      <c r="D304" s="188"/>
      <c r="E304" s="189"/>
      <c r="F304" s="186"/>
      <c r="G304" s="186"/>
      <c r="H304" s="154"/>
      <c r="I304" s="154"/>
      <c r="J304" s="154"/>
      <c r="K304" s="154"/>
      <c r="L304" s="154"/>
      <c r="M304" s="154"/>
      <c r="N304" s="142"/>
      <c r="O304" s="142"/>
      <c r="P304" s="143"/>
      <c r="Q304" s="142"/>
      <c r="R304" s="136"/>
      <c r="S304" s="136"/>
      <c r="T304" s="136"/>
      <c r="U304" s="136"/>
      <c r="V304" s="136"/>
      <c r="W304" s="136"/>
      <c r="X304" s="136"/>
      <c r="Y304" s="136"/>
      <c r="Z304" s="136"/>
      <c r="AA304" s="136" t="s">
        <v>134</v>
      </c>
      <c r="AB304" s="136">
        <v>0</v>
      </c>
      <c r="AC304" s="136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  <c r="AP304" s="136"/>
      <c r="AQ304" s="136"/>
      <c r="AR304" s="136"/>
      <c r="AS304" s="136"/>
      <c r="AT304" s="136"/>
      <c r="AU304" s="136"/>
      <c r="AV304" s="136"/>
      <c r="AW304" s="136"/>
      <c r="AX304" s="136"/>
      <c r="AY304" s="136"/>
      <c r="AZ304" s="136"/>
      <c r="BA304" s="136"/>
      <c r="BB304" s="136"/>
      <c r="BC304" s="136"/>
      <c r="BD304" s="136"/>
    </row>
    <row r="305" spans="1:56" outlineLevel="1" x14ac:dyDescent="0.2">
      <c r="A305" s="180"/>
      <c r="B305" s="181"/>
      <c r="C305" s="187" t="s">
        <v>305</v>
      </c>
      <c r="D305" s="188"/>
      <c r="E305" s="189">
        <v>67</v>
      </c>
      <c r="F305" s="186"/>
      <c r="G305" s="186"/>
      <c r="H305" s="154"/>
      <c r="I305" s="154"/>
      <c r="J305" s="154"/>
      <c r="K305" s="154"/>
      <c r="L305" s="154"/>
      <c r="M305" s="154"/>
      <c r="N305" s="142"/>
      <c r="O305" s="142"/>
      <c r="P305" s="143"/>
      <c r="Q305" s="142"/>
      <c r="R305" s="136"/>
      <c r="S305" s="136"/>
      <c r="T305" s="136"/>
      <c r="U305" s="136"/>
      <c r="V305" s="136"/>
      <c r="W305" s="136"/>
      <c r="X305" s="136"/>
      <c r="Y305" s="136"/>
      <c r="Z305" s="136"/>
      <c r="AA305" s="136" t="s">
        <v>134</v>
      </c>
      <c r="AB305" s="136">
        <v>0</v>
      </c>
      <c r="AC305" s="136"/>
      <c r="AD305" s="136"/>
      <c r="AE305" s="136"/>
      <c r="AF305" s="136"/>
      <c r="AG305" s="136"/>
      <c r="AH305" s="136"/>
      <c r="AI305" s="136"/>
      <c r="AJ305" s="136"/>
      <c r="AK305" s="136"/>
      <c r="AL305" s="136"/>
      <c r="AM305" s="136"/>
      <c r="AN305" s="136"/>
      <c r="AO305" s="136"/>
      <c r="AP305" s="136"/>
      <c r="AQ305" s="136"/>
      <c r="AR305" s="136"/>
      <c r="AS305" s="136"/>
      <c r="AT305" s="136"/>
      <c r="AU305" s="136"/>
      <c r="AV305" s="136"/>
      <c r="AW305" s="136"/>
      <c r="AX305" s="136"/>
      <c r="AY305" s="136"/>
      <c r="AZ305" s="136"/>
      <c r="BA305" s="136"/>
      <c r="BB305" s="136"/>
      <c r="BC305" s="136"/>
      <c r="BD305" s="136"/>
    </row>
    <row r="306" spans="1:56" ht="22.5" outlineLevel="1" x14ac:dyDescent="0.2">
      <c r="A306" s="180">
        <v>159</v>
      </c>
      <c r="B306" s="181" t="s">
        <v>306</v>
      </c>
      <c r="C306" s="182" t="s">
        <v>307</v>
      </c>
      <c r="D306" s="183" t="s">
        <v>130</v>
      </c>
      <c r="E306" s="184">
        <v>24</v>
      </c>
      <c r="F306" s="185"/>
      <c r="G306" s="186">
        <f>ROUND(E306*F306,2)</f>
        <v>0</v>
      </c>
      <c r="H306" s="153"/>
      <c r="I306" s="154">
        <f>ROUND(E306*H306,2)</f>
        <v>0</v>
      </c>
      <c r="J306" s="153"/>
      <c r="K306" s="154">
        <f>ROUND(E306*J306,2)</f>
        <v>0</v>
      </c>
      <c r="L306" s="154">
        <v>21</v>
      </c>
      <c r="M306" s="154">
        <f>G306*(1+L306/100)</f>
        <v>0</v>
      </c>
      <c r="N306" s="142"/>
      <c r="O306" s="142"/>
      <c r="P306" s="143">
        <v>0</v>
      </c>
      <c r="Q306" s="142">
        <f>ROUND(E306*P306,2)</f>
        <v>0</v>
      </c>
      <c r="R306" s="136"/>
      <c r="S306" s="136"/>
      <c r="T306" s="136"/>
      <c r="U306" s="136"/>
      <c r="V306" s="136"/>
      <c r="W306" s="136"/>
      <c r="X306" s="136"/>
      <c r="Y306" s="136"/>
      <c r="Z306" s="136"/>
      <c r="AA306" s="136" t="s">
        <v>169</v>
      </c>
      <c r="AB306" s="136"/>
      <c r="AC306" s="136"/>
      <c r="AD306" s="136"/>
      <c r="AE306" s="136"/>
      <c r="AF306" s="136"/>
      <c r="AG306" s="136"/>
      <c r="AH306" s="136"/>
      <c r="AI306" s="136"/>
      <c r="AJ306" s="136"/>
      <c r="AK306" s="136"/>
      <c r="AL306" s="136"/>
      <c r="AM306" s="136"/>
      <c r="AN306" s="136"/>
      <c r="AO306" s="136"/>
      <c r="AP306" s="136"/>
      <c r="AQ306" s="136"/>
      <c r="AR306" s="136"/>
      <c r="AS306" s="136"/>
      <c r="AT306" s="136"/>
      <c r="AU306" s="136"/>
      <c r="AV306" s="136"/>
      <c r="AW306" s="136"/>
      <c r="AX306" s="136"/>
      <c r="AY306" s="136"/>
      <c r="AZ306" s="136"/>
      <c r="BA306" s="136"/>
      <c r="BB306" s="136"/>
      <c r="BC306" s="136"/>
      <c r="BD306" s="136"/>
    </row>
    <row r="307" spans="1:56" outlineLevel="1" x14ac:dyDescent="0.2">
      <c r="A307" s="180"/>
      <c r="B307" s="181"/>
      <c r="C307" s="187" t="s">
        <v>308</v>
      </c>
      <c r="D307" s="188"/>
      <c r="E307" s="189"/>
      <c r="F307" s="186"/>
      <c r="G307" s="186"/>
      <c r="H307" s="154"/>
      <c r="I307" s="154"/>
      <c r="J307" s="154"/>
      <c r="K307" s="154"/>
      <c r="L307" s="154"/>
      <c r="M307" s="154"/>
      <c r="N307" s="142"/>
      <c r="O307" s="142"/>
      <c r="P307" s="143"/>
      <c r="Q307" s="142"/>
      <c r="R307" s="136"/>
      <c r="S307" s="136"/>
      <c r="T307" s="136"/>
      <c r="U307" s="136"/>
      <c r="V307" s="136"/>
      <c r="W307" s="136"/>
      <c r="X307" s="136"/>
      <c r="Y307" s="136"/>
      <c r="Z307" s="136"/>
      <c r="AA307" s="136" t="s">
        <v>134</v>
      </c>
      <c r="AB307" s="136">
        <v>0</v>
      </c>
      <c r="AC307" s="136"/>
      <c r="AD307" s="136"/>
      <c r="AE307" s="136"/>
      <c r="AF307" s="136"/>
      <c r="AG307" s="136"/>
      <c r="AH307" s="136"/>
      <c r="AI307" s="136"/>
      <c r="AJ307" s="136"/>
      <c r="AK307" s="136"/>
      <c r="AL307" s="136"/>
      <c r="AM307" s="136"/>
      <c r="AN307" s="136"/>
      <c r="AO307" s="136"/>
      <c r="AP307" s="136"/>
      <c r="AQ307" s="136"/>
      <c r="AR307" s="136"/>
      <c r="AS307" s="136"/>
      <c r="AT307" s="136"/>
      <c r="AU307" s="136"/>
      <c r="AV307" s="136"/>
      <c r="AW307" s="136"/>
      <c r="AX307" s="136"/>
      <c r="AY307" s="136"/>
      <c r="AZ307" s="136"/>
      <c r="BA307" s="136"/>
      <c r="BB307" s="136"/>
      <c r="BC307" s="136"/>
      <c r="BD307" s="136"/>
    </row>
    <row r="308" spans="1:56" outlineLevel="1" x14ac:dyDescent="0.2">
      <c r="A308" s="180"/>
      <c r="B308" s="181"/>
      <c r="C308" s="187" t="s">
        <v>309</v>
      </c>
      <c r="D308" s="188"/>
      <c r="E308" s="189">
        <v>24</v>
      </c>
      <c r="F308" s="186"/>
      <c r="G308" s="186"/>
      <c r="H308" s="154"/>
      <c r="I308" s="154"/>
      <c r="J308" s="154"/>
      <c r="K308" s="154"/>
      <c r="L308" s="154"/>
      <c r="M308" s="154"/>
      <c r="N308" s="142"/>
      <c r="O308" s="142"/>
      <c r="P308" s="143"/>
      <c r="Q308" s="142"/>
      <c r="R308" s="136"/>
      <c r="S308" s="136"/>
      <c r="T308" s="136"/>
      <c r="U308" s="136"/>
      <c r="V308" s="136"/>
      <c r="W308" s="136"/>
      <c r="X308" s="136"/>
      <c r="Y308" s="136"/>
      <c r="Z308" s="136"/>
      <c r="AA308" s="136" t="s">
        <v>134</v>
      </c>
      <c r="AB308" s="136">
        <v>0</v>
      </c>
      <c r="AC308" s="136"/>
      <c r="AD308" s="136"/>
      <c r="AE308" s="136"/>
      <c r="AF308" s="136"/>
      <c r="AG308" s="136"/>
      <c r="AH308" s="136"/>
      <c r="AI308" s="136"/>
      <c r="AJ308" s="136"/>
      <c r="AK308" s="136"/>
      <c r="AL308" s="136"/>
      <c r="AM308" s="136"/>
      <c r="AN308" s="136"/>
      <c r="AO308" s="136"/>
      <c r="AP308" s="136"/>
      <c r="AQ308" s="136"/>
      <c r="AR308" s="136"/>
      <c r="AS308" s="136"/>
      <c r="AT308" s="136"/>
      <c r="AU308" s="136"/>
      <c r="AV308" s="136"/>
      <c r="AW308" s="136"/>
      <c r="AX308" s="136"/>
      <c r="AY308" s="136"/>
      <c r="AZ308" s="136"/>
      <c r="BA308" s="136"/>
      <c r="BB308" s="136"/>
      <c r="BC308" s="136"/>
      <c r="BD308" s="136"/>
    </row>
    <row r="309" spans="1:56" outlineLevel="1" x14ac:dyDescent="0.2">
      <c r="A309" s="180">
        <v>160</v>
      </c>
      <c r="B309" s="181" t="s">
        <v>310</v>
      </c>
      <c r="C309" s="182" t="s">
        <v>311</v>
      </c>
      <c r="D309" s="183" t="s">
        <v>130</v>
      </c>
      <c r="E309" s="184">
        <v>151</v>
      </c>
      <c r="F309" s="185"/>
      <c r="G309" s="186">
        <f>ROUND(E309*F309,2)</f>
        <v>0</v>
      </c>
      <c r="H309" s="153"/>
      <c r="I309" s="154">
        <f>ROUND(E309*H309,2)</f>
        <v>0</v>
      </c>
      <c r="J309" s="153"/>
      <c r="K309" s="154">
        <f>ROUND(E309*J309,2)</f>
        <v>0</v>
      </c>
      <c r="L309" s="154">
        <v>21</v>
      </c>
      <c r="M309" s="154">
        <f>G309*(1+L309/100)</f>
        <v>0</v>
      </c>
      <c r="N309" s="142"/>
      <c r="O309" s="142"/>
      <c r="P309" s="143">
        <v>0</v>
      </c>
      <c r="Q309" s="142">
        <f>ROUND(E309*P309,2)</f>
        <v>0</v>
      </c>
      <c r="R309" s="136"/>
      <c r="S309" s="136"/>
      <c r="T309" s="136"/>
      <c r="U309" s="136"/>
      <c r="V309" s="136"/>
      <c r="W309" s="136"/>
      <c r="X309" s="136"/>
      <c r="Y309" s="136"/>
      <c r="Z309" s="136"/>
      <c r="AA309" s="136" t="s">
        <v>169</v>
      </c>
      <c r="AB309" s="136"/>
      <c r="AC309" s="136"/>
      <c r="AD309" s="136"/>
      <c r="AE309" s="136"/>
      <c r="AF309" s="136"/>
      <c r="AG309" s="136"/>
      <c r="AH309" s="136"/>
      <c r="AI309" s="136"/>
      <c r="AJ309" s="136"/>
      <c r="AK309" s="136"/>
      <c r="AL309" s="136"/>
      <c r="AM309" s="136"/>
      <c r="AN309" s="136"/>
      <c r="AO309" s="136"/>
      <c r="AP309" s="136"/>
      <c r="AQ309" s="136"/>
      <c r="AR309" s="136"/>
      <c r="AS309" s="136"/>
      <c r="AT309" s="136"/>
      <c r="AU309" s="136"/>
      <c r="AV309" s="136"/>
      <c r="AW309" s="136"/>
      <c r="AX309" s="136"/>
      <c r="AY309" s="136"/>
      <c r="AZ309" s="136"/>
      <c r="BA309" s="136"/>
      <c r="BB309" s="136"/>
      <c r="BC309" s="136"/>
      <c r="BD309" s="136"/>
    </row>
    <row r="310" spans="1:56" outlineLevel="1" x14ac:dyDescent="0.2">
      <c r="A310" s="180"/>
      <c r="B310" s="181"/>
      <c r="C310" s="187" t="s">
        <v>312</v>
      </c>
      <c r="D310" s="188"/>
      <c r="E310" s="189"/>
      <c r="F310" s="186"/>
      <c r="G310" s="186"/>
      <c r="H310" s="154"/>
      <c r="I310" s="154"/>
      <c r="J310" s="154"/>
      <c r="K310" s="154"/>
      <c r="L310" s="154"/>
      <c r="M310" s="154"/>
      <c r="N310" s="142"/>
      <c r="O310" s="142"/>
      <c r="P310" s="143"/>
      <c r="Q310" s="142"/>
      <c r="R310" s="136"/>
      <c r="S310" s="136"/>
      <c r="T310" s="136"/>
      <c r="U310" s="136"/>
      <c r="V310" s="136"/>
      <c r="W310" s="136"/>
      <c r="X310" s="136"/>
      <c r="Y310" s="136"/>
      <c r="Z310" s="136"/>
      <c r="AA310" s="136" t="s">
        <v>134</v>
      </c>
      <c r="AB310" s="136">
        <v>0</v>
      </c>
      <c r="AC310" s="136"/>
      <c r="AD310" s="136"/>
      <c r="AE310" s="136"/>
      <c r="AF310" s="136"/>
      <c r="AG310" s="136"/>
      <c r="AH310" s="136"/>
      <c r="AI310" s="136"/>
      <c r="AJ310" s="136"/>
      <c r="AK310" s="136"/>
      <c r="AL310" s="136"/>
      <c r="AM310" s="136"/>
      <c r="AN310" s="136"/>
      <c r="AO310" s="136"/>
      <c r="AP310" s="136"/>
      <c r="AQ310" s="136"/>
      <c r="AR310" s="136"/>
      <c r="AS310" s="136"/>
      <c r="AT310" s="136"/>
      <c r="AU310" s="136"/>
      <c r="AV310" s="136"/>
      <c r="AW310" s="136"/>
      <c r="AX310" s="136"/>
      <c r="AY310" s="136"/>
      <c r="AZ310" s="136"/>
      <c r="BA310" s="136"/>
      <c r="BB310" s="136"/>
      <c r="BC310" s="136"/>
      <c r="BD310" s="136"/>
    </row>
    <row r="311" spans="1:56" outlineLevel="1" x14ac:dyDescent="0.2">
      <c r="A311" s="180"/>
      <c r="B311" s="181"/>
      <c r="C311" s="187" t="s">
        <v>313</v>
      </c>
      <c r="D311" s="188"/>
      <c r="E311" s="189">
        <v>151</v>
      </c>
      <c r="F311" s="186"/>
      <c r="G311" s="186"/>
      <c r="H311" s="154"/>
      <c r="I311" s="154"/>
      <c r="J311" s="154"/>
      <c r="K311" s="154"/>
      <c r="L311" s="154"/>
      <c r="M311" s="154"/>
      <c r="N311" s="142"/>
      <c r="O311" s="142"/>
      <c r="P311" s="143"/>
      <c r="Q311" s="142"/>
      <c r="R311" s="136"/>
      <c r="S311" s="136"/>
      <c r="T311" s="136"/>
      <c r="U311" s="136"/>
      <c r="V311" s="136"/>
      <c r="W311" s="136"/>
      <c r="X311" s="136"/>
      <c r="Y311" s="136"/>
      <c r="Z311" s="136"/>
      <c r="AA311" s="136" t="s">
        <v>134</v>
      </c>
      <c r="AB311" s="136">
        <v>0</v>
      </c>
      <c r="AC311" s="136"/>
      <c r="AD311" s="136"/>
      <c r="AE311" s="136"/>
      <c r="AF311" s="136"/>
      <c r="AG311" s="136"/>
      <c r="AH311" s="136"/>
      <c r="AI311" s="136"/>
      <c r="AJ311" s="136"/>
      <c r="AK311" s="136"/>
      <c r="AL311" s="136"/>
      <c r="AM311" s="136"/>
      <c r="AN311" s="136"/>
      <c r="AO311" s="136"/>
      <c r="AP311" s="136"/>
      <c r="AQ311" s="136"/>
      <c r="AR311" s="136"/>
      <c r="AS311" s="136"/>
      <c r="AT311" s="136"/>
      <c r="AU311" s="136"/>
      <c r="AV311" s="136"/>
      <c r="AW311" s="136"/>
      <c r="AX311" s="136"/>
      <c r="AY311" s="136"/>
      <c r="AZ311" s="136"/>
      <c r="BA311" s="136"/>
      <c r="BB311" s="136"/>
      <c r="BC311" s="136"/>
      <c r="BD311" s="136"/>
    </row>
    <row r="312" spans="1:56" ht="22.5" outlineLevel="1" x14ac:dyDescent="0.2">
      <c r="A312" s="180">
        <v>161</v>
      </c>
      <c r="B312" s="181" t="s">
        <v>314</v>
      </c>
      <c r="C312" s="182" t="s">
        <v>315</v>
      </c>
      <c r="D312" s="183" t="s">
        <v>130</v>
      </c>
      <c r="E312" s="184">
        <v>151</v>
      </c>
      <c r="F312" s="185"/>
      <c r="G312" s="186">
        <f>ROUND(E312*F312,2)</f>
        <v>0</v>
      </c>
      <c r="H312" s="153"/>
      <c r="I312" s="154">
        <f>ROUND(E312*H312,2)</f>
        <v>0</v>
      </c>
      <c r="J312" s="153"/>
      <c r="K312" s="154">
        <f>ROUND(E312*J312,2)</f>
        <v>0</v>
      </c>
      <c r="L312" s="154">
        <v>21</v>
      </c>
      <c r="M312" s="154">
        <f>G312*(1+L312/100)</f>
        <v>0</v>
      </c>
      <c r="N312" s="142"/>
      <c r="O312" s="142"/>
      <c r="P312" s="143">
        <v>0</v>
      </c>
      <c r="Q312" s="142">
        <f>ROUND(E312*P312,2)</f>
        <v>0</v>
      </c>
      <c r="R312" s="136"/>
      <c r="S312" s="136"/>
      <c r="T312" s="136"/>
      <c r="U312" s="136"/>
      <c r="V312" s="136"/>
      <c r="W312" s="136"/>
      <c r="X312" s="136"/>
      <c r="Y312" s="136"/>
      <c r="Z312" s="136"/>
      <c r="AA312" s="136" t="s">
        <v>169</v>
      </c>
      <c r="AB312" s="136"/>
      <c r="AC312" s="136"/>
      <c r="AD312" s="136"/>
      <c r="AE312" s="136"/>
      <c r="AF312" s="136"/>
      <c r="AG312" s="136"/>
      <c r="AH312" s="136"/>
      <c r="AI312" s="136"/>
      <c r="AJ312" s="136"/>
      <c r="AK312" s="136"/>
      <c r="AL312" s="136"/>
      <c r="AM312" s="136"/>
      <c r="AN312" s="136"/>
      <c r="AO312" s="136"/>
      <c r="AP312" s="136"/>
      <c r="AQ312" s="136"/>
      <c r="AR312" s="136"/>
      <c r="AS312" s="136"/>
      <c r="AT312" s="136"/>
      <c r="AU312" s="136"/>
      <c r="AV312" s="136"/>
      <c r="AW312" s="136"/>
      <c r="AX312" s="136"/>
      <c r="AY312" s="136"/>
      <c r="AZ312" s="136"/>
      <c r="BA312" s="136"/>
      <c r="BB312" s="136"/>
      <c r="BC312" s="136"/>
      <c r="BD312" s="136"/>
    </row>
    <row r="313" spans="1:56" ht="22.5" outlineLevel="1" x14ac:dyDescent="0.2">
      <c r="A313" s="180">
        <v>162</v>
      </c>
      <c r="B313" s="181" t="s">
        <v>316</v>
      </c>
      <c r="C313" s="182" t="s">
        <v>317</v>
      </c>
      <c r="D313" s="183" t="s">
        <v>155</v>
      </c>
      <c r="E313" s="184">
        <v>16</v>
      </c>
      <c r="F313" s="185"/>
      <c r="G313" s="186">
        <f>ROUND(E313*F313,2)</f>
        <v>0</v>
      </c>
      <c r="H313" s="153"/>
      <c r="I313" s="154">
        <f>ROUND(E313*H313,2)</f>
        <v>0</v>
      </c>
      <c r="J313" s="153"/>
      <c r="K313" s="154">
        <f>ROUND(E313*J313,2)</f>
        <v>0</v>
      </c>
      <c r="L313" s="154">
        <v>21</v>
      </c>
      <c r="M313" s="154">
        <f>G313*(1+L313/100)</f>
        <v>0</v>
      </c>
      <c r="N313" s="142"/>
      <c r="O313" s="142"/>
      <c r="P313" s="143">
        <v>0</v>
      </c>
      <c r="Q313" s="142">
        <f>ROUND(E313*P313,2)</f>
        <v>0</v>
      </c>
      <c r="R313" s="136"/>
      <c r="S313" s="136"/>
      <c r="T313" s="136"/>
      <c r="U313" s="136"/>
      <c r="V313" s="136"/>
      <c r="W313" s="136"/>
      <c r="X313" s="136"/>
      <c r="Y313" s="136"/>
      <c r="Z313" s="136"/>
      <c r="AA313" s="136" t="s">
        <v>169</v>
      </c>
      <c r="AB313" s="136"/>
      <c r="AC313" s="136"/>
      <c r="AD313" s="136"/>
      <c r="AE313" s="136"/>
      <c r="AF313" s="136"/>
      <c r="AG313" s="136"/>
      <c r="AH313" s="136"/>
      <c r="AI313" s="136"/>
      <c r="AJ313" s="136"/>
      <c r="AK313" s="136"/>
      <c r="AL313" s="136"/>
      <c r="AM313" s="136"/>
      <c r="AN313" s="136"/>
      <c r="AO313" s="136"/>
      <c r="AP313" s="136"/>
      <c r="AQ313" s="136"/>
      <c r="AR313" s="136"/>
      <c r="AS313" s="136"/>
      <c r="AT313" s="136"/>
      <c r="AU313" s="136"/>
      <c r="AV313" s="136"/>
      <c r="AW313" s="136"/>
      <c r="AX313" s="136"/>
      <c r="AY313" s="136"/>
      <c r="AZ313" s="136"/>
      <c r="BA313" s="136"/>
      <c r="BB313" s="136"/>
      <c r="BC313" s="136"/>
      <c r="BD313" s="136"/>
    </row>
    <row r="314" spans="1:56" outlineLevel="1" x14ac:dyDescent="0.2">
      <c r="A314" s="180"/>
      <c r="B314" s="181"/>
      <c r="C314" s="187" t="s">
        <v>318</v>
      </c>
      <c r="D314" s="188"/>
      <c r="E314" s="189"/>
      <c r="F314" s="186"/>
      <c r="G314" s="186"/>
      <c r="H314" s="154"/>
      <c r="I314" s="154"/>
      <c r="J314" s="154"/>
      <c r="K314" s="154"/>
      <c r="L314" s="154"/>
      <c r="M314" s="154"/>
      <c r="N314" s="142"/>
      <c r="O314" s="142"/>
      <c r="P314" s="143"/>
      <c r="Q314" s="142"/>
      <c r="R314" s="136"/>
      <c r="S314" s="136"/>
      <c r="T314" s="136"/>
      <c r="U314" s="136"/>
      <c r="V314" s="136"/>
      <c r="W314" s="136"/>
      <c r="X314" s="136"/>
      <c r="Y314" s="136"/>
      <c r="Z314" s="136"/>
      <c r="AA314" s="136" t="s">
        <v>134</v>
      </c>
      <c r="AB314" s="136">
        <v>0</v>
      </c>
      <c r="AC314" s="136"/>
      <c r="AD314" s="136"/>
      <c r="AE314" s="136"/>
      <c r="AF314" s="136"/>
      <c r="AG314" s="136"/>
      <c r="AH314" s="136"/>
      <c r="AI314" s="136"/>
      <c r="AJ314" s="136"/>
      <c r="AK314" s="136"/>
      <c r="AL314" s="136"/>
      <c r="AM314" s="136"/>
      <c r="AN314" s="136"/>
      <c r="AO314" s="136"/>
      <c r="AP314" s="136"/>
      <c r="AQ314" s="136"/>
      <c r="AR314" s="136"/>
      <c r="AS314" s="136"/>
      <c r="AT314" s="136"/>
      <c r="AU314" s="136"/>
      <c r="AV314" s="136"/>
      <c r="AW314" s="136"/>
      <c r="AX314" s="136"/>
      <c r="AY314" s="136"/>
      <c r="AZ314" s="136"/>
      <c r="BA314" s="136"/>
      <c r="BB314" s="136"/>
      <c r="BC314" s="136"/>
      <c r="BD314" s="136"/>
    </row>
    <row r="315" spans="1:56" outlineLevel="1" x14ac:dyDescent="0.2">
      <c r="A315" s="180"/>
      <c r="B315" s="181"/>
      <c r="C315" s="187" t="s">
        <v>319</v>
      </c>
      <c r="D315" s="188"/>
      <c r="E315" s="189">
        <v>16</v>
      </c>
      <c r="F315" s="186"/>
      <c r="G315" s="186"/>
      <c r="H315" s="154"/>
      <c r="I315" s="154"/>
      <c r="J315" s="154"/>
      <c r="K315" s="154"/>
      <c r="L315" s="154"/>
      <c r="M315" s="154"/>
      <c r="N315" s="142"/>
      <c r="O315" s="142"/>
      <c r="P315" s="143"/>
      <c r="Q315" s="142"/>
      <c r="R315" s="136"/>
      <c r="S315" s="136"/>
      <c r="T315" s="136"/>
      <c r="U315" s="136"/>
      <c r="V315" s="136"/>
      <c r="W315" s="136"/>
      <c r="X315" s="136"/>
      <c r="Y315" s="136"/>
      <c r="Z315" s="136"/>
      <c r="AA315" s="136" t="s">
        <v>134</v>
      </c>
      <c r="AB315" s="136">
        <v>0</v>
      </c>
      <c r="AC315" s="136"/>
      <c r="AD315" s="136"/>
      <c r="AE315" s="136"/>
      <c r="AF315" s="136"/>
      <c r="AG315" s="136"/>
      <c r="AH315" s="136"/>
      <c r="AI315" s="136"/>
      <c r="AJ315" s="136"/>
      <c r="AK315" s="136"/>
      <c r="AL315" s="136"/>
      <c r="AM315" s="136"/>
      <c r="AN315" s="136"/>
      <c r="AO315" s="136"/>
      <c r="AP315" s="136"/>
      <c r="AQ315" s="136"/>
      <c r="AR315" s="136"/>
      <c r="AS315" s="136"/>
      <c r="AT315" s="136"/>
      <c r="AU315" s="136"/>
      <c r="AV315" s="136"/>
      <c r="AW315" s="136"/>
      <c r="AX315" s="136"/>
      <c r="AY315" s="136"/>
      <c r="AZ315" s="136"/>
      <c r="BA315" s="136"/>
      <c r="BB315" s="136"/>
      <c r="BC315" s="136"/>
      <c r="BD315" s="136"/>
    </row>
    <row r="316" spans="1:56" ht="22.5" outlineLevel="1" x14ac:dyDescent="0.2">
      <c r="A316" s="180">
        <v>163</v>
      </c>
      <c r="B316" s="181" t="s">
        <v>320</v>
      </c>
      <c r="C316" s="182" t="s">
        <v>321</v>
      </c>
      <c r="D316" s="183" t="s">
        <v>155</v>
      </c>
      <c r="E316" s="184">
        <v>4</v>
      </c>
      <c r="F316" s="185"/>
      <c r="G316" s="186">
        <f>ROUND(E316*F316,2)</f>
        <v>0</v>
      </c>
      <c r="H316" s="153"/>
      <c r="I316" s="154">
        <f>ROUND(E316*H316,2)</f>
        <v>0</v>
      </c>
      <c r="J316" s="153"/>
      <c r="K316" s="154">
        <f>ROUND(E316*J316,2)</f>
        <v>0</v>
      </c>
      <c r="L316" s="154">
        <v>21</v>
      </c>
      <c r="M316" s="154">
        <f>G316*(1+L316/100)</f>
        <v>0</v>
      </c>
      <c r="N316" s="142"/>
      <c r="O316" s="142"/>
      <c r="P316" s="143">
        <v>0</v>
      </c>
      <c r="Q316" s="142">
        <f>ROUND(E316*P316,2)</f>
        <v>0</v>
      </c>
      <c r="R316" s="136"/>
      <c r="S316" s="136"/>
      <c r="T316" s="136"/>
      <c r="U316" s="136"/>
      <c r="V316" s="136"/>
      <c r="W316" s="136"/>
      <c r="X316" s="136"/>
      <c r="Y316" s="136"/>
      <c r="Z316" s="136"/>
      <c r="AA316" s="136" t="s">
        <v>232</v>
      </c>
      <c r="AB316" s="136"/>
      <c r="AC316" s="136"/>
      <c r="AD316" s="136"/>
      <c r="AE316" s="136"/>
      <c r="AF316" s="136"/>
      <c r="AG316" s="136"/>
      <c r="AH316" s="136"/>
      <c r="AI316" s="136"/>
      <c r="AJ316" s="136"/>
      <c r="AK316" s="136"/>
      <c r="AL316" s="136"/>
      <c r="AM316" s="136"/>
      <c r="AN316" s="136"/>
      <c r="AO316" s="136"/>
      <c r="AP316" s="136"/>
      <c r="AQ316" s="136"/>
      <c r="AR316" s="136"/>
      <c r="AS316" s="136"/>
      <c r="AT316" s="136"/>
      <c r="AU316" s="136"/>
      <c r="AV316" s="136"/>
      <c r="AW316" s="136"/>
      <c r="AX316" s="136"/>
      <c r="AY316" s="136"/>
      <c r="AZ316" s="136"/>
      <c r="BA316" s="136"/>
      <c r="BB316" s="136"/>
      <c r="BC316" s="136"/>
      <c r="BD316" s="136"/>
    </row>
    <row r="317" spans="1:56" outlineLevel="1" x14ac:dyDescent="0.2">
      <c r="A317" s="180"/>
      <c r="B317" s="181"/>
      <c r="C317" s="187" t="s">
        <v>322</v>
      </c>
      <c r="D317" s="188"/>
      <c r="E317" s="189"/>
      <c r="F317" s="186"/>
      <c r="G317" s="186"/>
      <c r="H317" s="154"/>
      <c r="I317" s="154"/>
      <c r="J317" s="154"/>
      <c r="K317" s="154"/>
      <c r="L317" s="154"/>
      <c r="M317" s="154"/>
      <c r="N317" s="142"/>
      <c r="O317" s="142"/>
      <c r="P317" s="143"/>
      <c r="Q317" s="142"/>
      <c r="R317" s="136"/>
      <c r="S317" s="136"/>
      <c r="T317" s="136"/>
      <c r="U317" s="136"/>
      <c r="V317" s="136"/>
      <c r="W317" s="136"/>
      <c r="X317" s="136"/>
      <c r="Y317" s="136"/>
      <c r="Z317" s="136"/>
      <c r="AA317" s="136" t="s">
        <v>134</v>
      </c>
      <c r="AB317" s="136">
        <v>0</v>
      </c>
      <c r="AC317" s="136"/>
      <c r="AD317" s="136"/>
      <c r="AE317" s="136"/>
      <c r="AF317" s="136"/>
      <c r="AG317" s="136"/>
      <c r="AH317" s="136"/>
      <c r="AI317" s="136"/>
      <c r="AJ317" s="136"/>
      <c r="AK317" s="136"/>
      <c r="AL317" s="136"/>
      <c r="AM317" s="136"/>
      <c r="AN317" s="136"/>
      <c r="AO317" s="136"/>
      <c r="AP317" s="136"/>
      <c r="AQ317" s="136"/>
      <c r="AR317" s="136"/>
      <c r="AS317" s="136"/>
      <c r="AT317" s="136"/>
      <c r="AU317" s="136"/>
      <c r="AV317" s="136"/>
      <c r="AW317" s="136"/>
      <c r="AX317" s="136"/>
      <c r="AY317" s="136"/>
      <c r="AZ317" s="136"/>
      <c r="BA317" s="136"/>
      <c r="BB317" s="136"/>
      <c r="BC317" s="136"/>
      <c r="BD317" s="136"/>
    </row>
    <row r="318" spans="1:56" outlineLevel="1" x14ac:dyDescent="0.2">
      <c r="A318" s="180"/>
      <c r="B318" s="181"/>
      <c r="C318" s="187" t="s">
        <v>186</v>
      </c>
      <c r="D318" s="188"/>
      <c r="E318" s="189">
        <v>4</v>
      </c>
      <c r="F318" s="186"/>
      <c r="G318" s="186"/>
      <c r="H318" s="154"/>
      <c r="I318" s="154"/>
      <c r="J318" s="154"/>
      <c r="K318" s="154"/>
      <c r="L318" s="154"/>
      <c r="M318" s="154"/>
      <c r="N318" s="142"/>
      <c r="O318" s="142"/>
      <c r="P318" s="143"/>
      <c r="Q318" s="142"/>
      <c r="R318" s="136"/>
      <c r="S318" s="136"/>
      <c r="T318" s="136"/>
      <c r="U318" s="136"/>
      <c r="V318" s="136"/>
      <c r="W318" s="136"/>
      <c r="X318" s="136"/>
      <c r="Y318" s="136"/>
      <c r="Z318" s="136"/>
      <c r="AA318" s="136" t="s">
        <v>134</v>
      </c>
      <c r="AB318" s="136">
        <v>0</v>
      </c>
      <c r="AC318" s="136"/>
      <c r="AD318" s="136"/>
      <c r="AE318" s="136"/>
      <c r="AF318" s="136"/>
      <c r="AG318" s="136"/>
      <c r="AH318" s="136"/>
      <c r="AI318" s="136"/>
      <c r="AJ318" s="136"/>
      <c r="AK318" s="136"/>
      <c r="AL318" s="136"/>
      <c r="AM318" s="136"/>
      <c r="AN318" s="136"/>
      <c r="AO318" s="136"/>
      <c r="AP318" s="136"/>
      <c r="AQ318" s="136"/>
      <c r="AR318" s="136"/>
      <c r="AS318" s="136"/>
      <c r="AT318" s="136"/>
      <c r="AU318" s="136"/>
      <c r="AV318" s="136"/>
      <c r="AW318" s="136"/>
      <c r="AX318" s="136"/>
      <c r="AY318" s="136"/>
      <c r="AZ318" s="136"/>
      <c r="BA318" s="136"/>
      <c r="BB318" s="136"/>
      <c r="BC318" s="136"/>
      <c r="BD318" s="136"/>
    </row>
    <row r="319" spans="1:56" ht="22.5" outlineLevel="1" x14ac:dyDescent="0.2">
      <c r="A319" s="180">
        <v>164</v>
      </c>
      <c r="B319" s="181" t="s">
        <v>323</v>
      </c>
      <c r="C319" s="182" t="s">
        <v>324</v>
      </c>
      <c r="D319" s="183" t="s">
        <v>155</v>
      </c>
      <c r="E319" s="184">
        <v>12</v>
      </c>
      <c r="F319" s="185"/>
      <c r="G319" s="186">
        <f>ROUND(E319*F319,2)</f>
        <v>0</v>
      </c>
      <c r="H319" s="153"/>
      <c r="I319" s="154">
        <f>ROUND(E319*H319,2)</f>
        <v>0</v>
      </c>
      <c r="J319" s="153"/>
      <c r="K319" s="154">
        <f>ROUND(E319*J319,2)</f>
        <v>0</v>
      </c>
      <c r="L319" s="154">
        <v>21</v>
      </c>
      <c r="M319" s="154">
        <f>G319*(1+L319/100)</f>
        <v>0</v>
      </c>
      <c r="N319" s="142"/>
      <c r="O319" s="142"/>
      <c r="P319" s="143">
        <v>0</v>
      </c>
      <c r="Q319" s="142">
        <f>ROUND(E319*P319,2)</f>
        <v>0</v>
      </c>
      <c r="R319" s="136"/>
      <c r="S319" s="136"/>
      <c r="T319" s="136"/>
      <c r="U319" s="136"/>
      <c r="V319" s="136"/>
      <c r="W319" s="136"/>
      <c r="X319" s="136"/>
      <c r="Y319" s="136"/>
      <c r="Z319" s="136"/>
      <c r="AA319" s="136" t="s">
        <v>232</v>
      </c>
      <c r="AB319" s="136"/>
      <c r="AC319" s="136"/>
      <c r="AD319" s="136"/>
      <c r="AE319" s="136"/>
      <c r="AF319" s="136"/>
      <c r="AG319" s="136"/>
      <c r="AH319" s="136"/>
      <c r="AI319" s="136"/>
      <c r="AJ319" s="136"/>
      <c r="AK319" s="136"/>
      <c r="AL319" s="136"/>
      <c r="AM319" s="136"/>
      <c r="AN319" s="136"/>
      <c r="AO319" s="136"/>
      <c r="AP319" s="136"/>
      <c r="AQ319" s="136"/>
      <c r="AR319" s="136"/>
      <c r="AS319" s="136"/>
      <c r="AT319" s="136"/>
      <c r="AU319" s="136"/>
      <c r="AV319" s="136"/>
      <c r="AW319" s="136"/>
      <c r="AX319" s="136"/>
      <c r="AY319" s="136"/>
      <c r="AZ319" s="136"/>
      <c r="BA319" s="136"/>
      <c r="BB319" s="136"/>
      <c r="BC319" s="136"/>
      <c r="BD319" s="136"/>
    </row>
    <row r="320" spans="1:56" outlineLevel="1" x14ac:dyDescent="0.2">
      <c r="A320" s="180"/>
      <c r="B320" s="181"/>
      <c r="C320" s="187" t="s">
        <v>325</v>
      </c>
      <c r="D320" s="188"/>
      <c r="E320" s="189"/>
      <c r="F320" s="186"/>
      <c r="G320" s="186"/>
      <c r="H320" s="154"/>
      <c r="I320" s="154"/>
      <c r="J320" s="154"/>
      <c r="K320" s="154"/>
      <c r="L320" s="154"/>
      <c r="M320" s="154"/>
      <c r="N320" s="142"/>
      <c r="O320" s="142"/>
      <c r="P320" s="143"/>
      <c r="Q320" s="142"/>
      <c r="R320" s="136"/>
      <c r="S320" s="136"/>
      <c r="T320" s="136"/>
      <c r="U320" s="136"/>
      <c r="V320" s="136"/>
      <c r="W320" s="136"/>
      <c r="X320" s="136"/>
      <c r="Y320" s="136"/>
      <c r="Z320" s="136"/>
      <c r="AA320" s="136" t="s">
        <v>134</v>
      </c>
      <c r="AB320" s="136">
        <v>0</v>
      </c>
      <c r="AC320" s="136"/>
      <c r="AD320" s="136"/>
      <c r="AE320" s="136"/>
      <c r="AF320" s="136"/>
      <c r="AG320" s="136"/>
      <c r="AH320" s="136"/>
      <c r="AI320" s="136"/>
      <c r="AJ320" s="136"/>
      <c r="AK320" s="136"/>
      <c r="AL320" s="136"/>
      <c r="AM320" s="136"/>
      <c r="AN320" s="136"/>
      <c r="AO320" s="136"/>
      <c r="AP320" s="136"/>
      <c r="AQ320" s="136"/>
      <c r="AR320" s="136"/>
      <c r="AS320" s="136"/>
      <c r="AT320" s="136"/>
      <c r="AU320" s="136"/>
      <c r="AV320" s="136"/>
      <c r="AW320" s="136"/>
      <c r="AX320" s="136"/>
      <c r="AY320" s="136"/>
      <c r="AZ320" s="136"/>
      <c r="BA320" s="136"/>
      <c r="BB320" s="136"/>
      <c r="BC320" s="136"/>
      <c r="BD320" s="136"/>
    </row>
    <row r="321" spans="1:56" outlineLevel="1" x14ac:dyDescent="0.2">
      <c r="A321" s="180"/>
      <c r="B321" s="181"/>
      <c r="C321" s="187" t="s">
        <v>326</v>
      </c>
      <c r="D321" s="188"/>
      <c r="E321" s="189">
        <v>12</v>
      </c>
      <c r="F321" s="186"/>
      <c r="G321" s="186"/>
      <c r="H321" s="154"/>
      <c r="I321" s="154"/>
      <c r="J321" s="154"/>
      <c r="K321" s="154"/>
      <c r="L321" s="154"/>
      <c r="M321" s="154"/>
      <c r="N321" s="142"/>
      <c r="O321" s="142"/>
      <c r="P321" s="143"/>
      <c r="Q321" s="142"/>
      <c r="R321" s="136"/>
      <c r="S321" s="136"/>
      <c r="T321" s="136"/>
      <c r="U321" s="136"/>
      <c r="V321" s="136"/>
      <c r="W321" s="136"/>
      <c r="X321" s="136"/>
      <c r="Y321" s="136"/>
      <c r="Z321" s="136"/>
      <c r="AA321" s="136" t="s">
        <v>134</v>
      </c>
      <c r="AB321" s="136">
        <v>0</v>
      </c>
      <c r="AC321" s="136"/>
      <c r="AD321" s="136"/>
      <c r="AE321" s="136"/>
      <c r="AF321" s="136"/>
      <c r="AG321" s="136"/>
      <c r="AH321" s="136"/>
      <c r="AI321" s="136"/>
      <c r="AJ321" s="136"/>
      <c r="AK321" s="136"/>
      <c r="AL321" s="136"/>
      <c r="AM321" s="136"/>
      <c r="AN321" s="136"/>
      <c r="AO321" s="136"/>
      <c r="AP321" s="136"/>
      <c r="AQ321" s="136"/>
      <c r="AR321" s="136"/>
      <c r="AS321" s="136"/>
      <c r="AT321" s="136"/>
      <c r="AU321" s="136"/>
      <c r="AV321" s="136"/>
      <c r="AW321" s="136"/>
      <c r="AX321" s="136"/>
      <c r="AY321" s="136"/>
      <c r="AZ321" s="136"/>
      <c r="BA321" s="136"/>
      <c r="BB321" s="136"/>
      <c r="BC321" s="136"/>
      <c r="BD321" s="136"/>
    </row>
    <row r="322" spans="1:56" ht="22.5" outlineLevel="1" x14ac:dyDescent="0.2">
      <c r="A322" s="180">
        <v>165</v>
      </c>
      <c r="B322" s="181" t="s">
        <v>327</v>
      </c>
      <c r="C322" s="182" t="s">
        <v>328</v>
      </c>
      <c r="D322" s="183" t="s">
        <v>176</v>
      </c>
      <c r="E322" s="184">
        <v>4.8</v>
      </c>
      <c r="F322" s="185"/>
      <c r="G322" s="186">
        <f>ROUND(E322*F322,2)</f>
        <v>0</v>
      </c>
      <c r="H322" s="153"/>
      <c r="I322" s="154">
        <f>ROUND(E322*H322,2)</f>
        <v>0</v>
      </c>
      <c r="J322" s="153"/>
      <c r="K322" s="154">
        <f>ROUND(E322*J322,2)</f>
        <v>0</v>
      </c>
      <c r="L322" s="154">
        <v>21</v>
      </c>
      <c r="M322" s="154">
        <f>G322*(1+L322/100)</f>
        <v>0</v>
      </c>
      <c r="N322" s="142"/>
      <c r="O322" s="142"/>
      <c r="P322" s="143">
        <v>0</v>
      </c>
      <c r="Q322" s="142">
        <f>ROUND(E322*P322,2)</f>
        <v>0</v>
      </c>
      <c r="R322" s="136"/>
      <c r="S322" s="136"/>
      <c r="T322" s="136"/>
      <c r="U322" s="136"/>
      <c r="V322" s="136"/>
      <c r="W322" s="136"/>
      <c r="X322" s="136"/>
      <c r="Y322" s="136"/>
      <c r="Z322" s="136"/>
      <c r="AA322" s="136" t="s">
        <v>169</v>
      </c>
      <c r="AB322" s="136"/>
      <c r="AC322" s="136"/>
      <c r="AD322" s="136"/>
      <c r="AE322" s="136"/>
      <c r="AF322" s="136"/>
      <c r="AG322" s="136"/>
      <c r="AH322" s="136"/>
      <c r="AI322" s="136"/>
      <c r="AJ322" s="136"/>
      <c r="AK322" s="136"/>
      <c r="AL322" s="136"/>
      <c r="AM322" s="136"/>
      <c r="AN322" s="136"/>
      <c r="AO322" s="136"/>
      <c r="AP322" s="136"/>
      <c r="AQ322" s="136"/>
      <c r="AR322" s="136"/>
      <c r="AS322" s="136"/>
      <c r="AT322" s="136"/>
      <c r="AU322" s="136"/>
      <c r="AV322" s="136"/>
      <c r="AW322" s="136"/>
      <c r="AX322" s="136"/>
      <c r="AY322" s="136"/>
      <c r="AZ322" s="136"/>
      <c r="BA322" s="136"/>
      <c r="BB322" s="136"/>
      <c r="BC322" s="136"/>
      <c r="BD322" s="136"/>
    </row>
    <row r="323" spans="1:56" outlineLevel="1" x14ac:dyDescent="0.2">
      <c r="A323" s="180"/>
      <c r="B323" s="181"/>
      <c r="C323" s="187" t="s">
        <v>329</v>
      </c>
      <c r="D323" s="188"/>
      <c r="E323" s="189"/>
      <c r="F323" s="186"/>
      <c r="G323" s="186"/>
      <c r="H323" s="154"/>
      <c r="I323" s="154"/>
      <c r="J323" s="154"/>
      <c r="K323" s="154"/>
      <c r="L323" s="154"/>
      <c r="M323" s="154"/>
      <c r="N323" s="142"/>
      <c r="O323" s="142"/>
      <c r="P323" s="143"/>
      <c r="Q323" s="142"/>
      <c r="R323" s="136"/>
      <c r="S323" s="136"/>
      <c r="T323" s="136"/>
      <c r="U323" s="136"/>
      <c r="V323" s="136"/>
      <c r="W323" s="136"/>
      <c r="X323" s="136"/>
      <c r="Y323" s="136"/>
      <c r="Z323" s="136"/>
      <c r="AA323" s="136" t="s">
        <v>134</v>
      </c>
      <c r="AB323" s="136">
        <v>0</v>
      </c>
      <c r="AC323" s="136"/>
      <c r="AD323" s="136"/>
      <c r="AE323" s="136"/>
      <c r="AF323" s="136"/>
      <c r="AG323" s="136"/>
      <c r="AH323" s="136"/>
      <c r="AI323" s="136"/>
      <c r="AJ323" s="136"/>
      <c r="AK323" s="136"/>
      <c r="AL323" s="136"/>
      <c r="AM323" s="136"/>
      <c r="AN323" s="136"/>
      <c r="AO323" s="136"/>
      <c r="AP323" s="136"/>
      <c r="AQ323" s="136"/>
      <c r="AR323" s="136"/>
      <c r="AS323" s="136"/>
      <c r="AT323" s="136"/>
      <c r="AU323" s="136"/>
      <c r="AV323" s="136"/>
      <c r="AW323" s="136"/>
      <c r="AX323" s="136"/>
      <c r="AY323" s="136"/>
      <c r="AZ323" s="136"/>
      <c r="BA323" s="136"/>
      <c r="BB323" s="136"/>
      <c r="BC323" s="136"/>
      <c r="BD323" s="136"/>
    </row>
    <row r="324" spans="1:56" outlineLevel="1" x14ac:dyDescent="0.2">
      <c r="A324" s="180"/>
      <c r="B324" s="181"/>
      <c r="C324" s="187" t="s">
        <v>330</v>
      </c>
      <c r="D324" s="188"/>
      <c r="E324" s="189">
        <v>4.8</v>
      </c>
      <c r="F324" s="186"/>
      <c r="G324" s="186"/>
      <c r="H324" s="154"/>
      <c r="I324" s="154"/>
      <c r="J324" s="154"/>
      <c r="K324" s="154"/>
      <c r="L324" s="154"/>
      <c r="M324" s="154"/>
      <c r="N324" s="142"/>
      <c r="O324" s="142"/>
      <c r="P324" s="143"/>
      <c r="Q324" s="142"/>
      <c r="R324" s="136"/>
      <c r="S324" s="136"/>
      <c r="T324" s="136"/>
      <c r="U324" s="136"/>
      <c r="V324" s="136"/>
      <c r="W324" s="136"/>
      <c r="X324" s="136"/>
      <c r="Y324" s="136"/>
      <c r="Z324" s="136"/>
      <c r="AA324" s="136" t="s">
        <v>134</v>
      </c>
      <c r="AB324" s="136">
        <v>0</v>
      </c>
      <c r="AC324" s="136"/>
      <c r="AD324" s="136"/>
      <c r="AE324" s="136"/>
      <c r="AF324" s="136"/>
      <c r="AG324" s="136"/>
      <c r="AH324" s="136"/>
      <c r="AI324" s="136"/>
      <c r="AJ324" s="136"/>
      <c r="AK324" s="136"/>
      <c r="AL324" s="136"/>
      <c r="AM324" s="136"/>
      <c r="AN324" s="136"/>
      <c r="AO324" s="136"/>
      <c r="AP324" s="136"/>
      <c r="AQ324" s="136"/>
      <c r="AR324" s="136"/>
      <c r="AS324" s="136"/>
      <c r="AT324" s="136"/>
      <c r="AU324" s="136"/>
      <c r="AV324" s="136"/>
      <c r="AW324" s="136"/>
      <c r="AX324" s="136"/>
      <c r="AY324" s="136"/>
      <c r="AZ324" s="136"/>
      <c r="BA324" s="136"/>
      <c r="BB324" s="136"/>
      <c r="BC324" s="136"/>
      <c r="BD324" s="136"/>
    </row>
    <row r="325" spans="1:56" outlineLevel="1" x14ac:dyDescent="0.2">
      <c r="A325" s="180">
        <v>166</v>
      </c>
      <c r="B325" s="181" t="s">
        <v>331</v>
      </c>
      <c r="C325" s="182" t="s">
        <v>332</v>
      </c>
      <c r="D325" s="183" t="s">
        <v>155</v>
      </c>
      <c r="E325" s="184">
        <v>4</v>
      </c>
      <c r="F325" s="185"/>
      <c r="G325" s="186">
        <f t="shared" ref="G325:G354" si="36">ROUND(E325*F325,2)</f>
        <v>0</v>
      </c>
      <c r="H325" s="153"/>
      <c r="I325" s="154">
        <f t="shared" ref="I325:I354" si="37">ROUND(E325*H325,2)</f>
        <v>0</v>
      </c>
      <c r="J325" s="153"/>
      <c r="K325" s="154">
        <f t="shared" ref="K325:K354" si="38">ROUND(E325*J325,2)</f>
        <v>0</v>
      </c>
      <c r="L325" s="154">
        <v>21</v>
      </c>
      <c r="M325" s="154">
        <f t="shared" ref="M325:M354" si="39">G325*(1+L325/100)</f>
        <v>0</v>
      </c>
      <c r="N325" s="142"/>
      <c r="O325" s="142"/>
      <c r="P325" s="143">
        <v>0</v>
      </c>
      <c r="Q325" s="142">
        <f t="shared" ref="Q325:Q331" si="40">ROUND(E325*P325,2)</f>
        <v>0</v>
      </c>
      <c r="R325" s="136"/>
      <c r="S325" s="136"/>
      <c r="T325" s="136"/>
      <c r="U325" s="136"/>
      <c r="V325" s="136"/>
      <c r="W325" s="136"/>
      <c r="X325" s="136"/>
      <c r="Y325" s="136"/>
      <c r="Z325" s="136"/>
      <c r="AA325" s="136" t="s">
        <v>169</v>
      </c>
      <c r="AB325" s="136"/>
      <c r="AC325" s="136"/>
      <c r="AD325" s="136"/>
      <c r="AE325" s="136"/>
      <c r="AF325" s="136"/>
      <c r="AG325" s="136"/>
      <c r="AH325" s="136"/>
      <c r="AI325" s="136"/>
      <c r="AJ325" s="136"/>
      <c r="AK325" s="136"/>
      <c r="AL325" s="136"/>
      <c r="AM325" s="136"/>
      <c r="AN325" s="136"/>
      <c r="AO325" s="136"/>
      <c r="AP325" s="136"/>
      <c r="AQ325" s="136"/>
      <c r="AR325" s="136"/>
      <c r="AS325" s="136"/>
      <c r="AT325" s="136"/>
      <c r="AU325" s="136"/>
      <c r="AV325" s="136"/>
      <c r="AW325" s="136"/>
      <c r="AX325" s="136"/>
      <c r="AY325" s="136"/>
      <c r="AZ325" s="136"/>
      <c r="BA325" s="136"/>
      <c r="BB325" s="136"/>
      <c r="BC325" s="136"/>
      <c r="BD325" s="136"/>
    </row>
    <row r="326" spans="1:56" ht="22.5" outlineLevel="1" x14ac:dyDescent="0.2">
      <c r="A326" s="180">
        <v>167</v>
      </c>
      <c r="B326" s="181" t="s">
        <v>333</v>
      </c>
      <c r="C326" s="182" t="s">
        <v>334</v>
      </c>
      <c r="D326" s="183" t="s">
        <v>155</v>
      </c>
      <c r="E326" s="184">
        <v>4</v>
      </c>
      <c r="F326" s="185"/>
      <c r="G326" s="186">
        <f t="shared" si="36"/>
        <v>0</v>
      </c>
      <c r="H326" s="153"/>
      <c r="I326" s="154">
        <f t="shared" si="37"/>
        <v>0</v>
      </c>
      <c r="J326" s="153"/>
      <c r="K326" s="154">
        <f t="shared" si="38"/>
        <v>0</v>
      </c>
      <c r="L326" s="154">
        <v>21</v>
      </c>
      <c r="M326" s="154">
        <f t="shared" si="39"/>
        <v>0</v>
      </c>
      <c r="N326" s="142"/>
      <c r="O326" s="142"/>
      <c r="P326" s="143">
        <v>0</v>
      </c>
      <c r="Q326" s="142">
        <f t="shared" si="40"/>
        <v>0</v>
      </c>
      <c r="R326" s="136"/>
      <c r="S326" s="136"/>
      <c r="T326" s="136"/>
      <c r="U326" s="136"/>
      <c r="V326" s="136"/>
      <c r="W326" s="136"/>
      <c r="X326" s="136"/>
      <c r="Y326" s="136"/>
      <c r="Z326" s="136"/>
      <c r="AA326" s="136" t="s">
        <v>232</v>
      </c>
      <c r="AB326" s="136"/>
      <c r="AC326" s="136"/>
      <c r="AD326" s="136"/>
      <c r="AE326" s="136"/>
      <c r="AF326" s="136"/>
      <c r="AG326" s="136"/>
      <c r="AH326" s="136"/>
      <c r="AI326" s="136"/>
      <c r="AJ326" s="136"/>
      <c r="AK326" s="136"/>
      <c r="AL326" s="136"/>
      <c r="AM326" s="136"/>
      <c r="AN326" s="136"/>
      <c r="AO326" s="136"/>
      <c r="AP326" s="136"/>
      <c r="AQ326" s="136"/>
      <c r="AR326" s="136"/>
      <c r="AS326" s="136"/>
      <c r="AT326" s="136"/>
      <c r="AU326" s="136"/>
      <c r="AV326" s="136"/>
      <c r="AW326" s="136"/>
      <c r="AX326" s="136"/>
      <c r="AY326" s="136"/>
      <c r="AZ326" s="136"/>
      <c r="BA326" s="136"/>
      <c r="BB326" s="136"/>
      <c r="BC326" s="136"/>
      <c r="BD326" s="136"/>
    </row>
    <row r="327" spans="1:56" outlineLevel="1" x14ac:dyDescent="0.2">
      <c r="A327" s="180">
        <v>168</v>
      </c>
      <c r="B327" s="181" t="s">
        <v>335</v>
      </c>
      <c r="C327" s="182" t="s">
        <v>336</v>
      </c>
      <c r="D327" s="183" t="s">
        <v>155</v>
      </c>
      <c r="E327" s="184">
        <v>4</v>
      </c>
      <c r="F327" s="185"/>
      <c r="G327" s="186">
        <f t="shared" si="36"/>
        <v>0</v>
      </c>
      <c r="H327" s="153"/>
      <c r="I327" s="154">
        <f t="shared" si="37"/>
        <v>0</v>
      </c>
      <c r="J327" s="153"/>
      <c r="K327" s="154">
        <f t="shared" si="38"/>
        <v>0</v>
      </c>
      <c r="L327" s="154">
        <v>21</v>
      </c>
      <c r="M327" s="154">
        <f t="shared" si="39"/>
        <v>0</v>
      </c>
      <c r="N327" s="142"/>
      <c r="O327" s="142"/>
      <c r="P327" s="143">
        <v>0</v>
      </c>
      <c r="Q327" s="142">
        <f t="shared" si="40"/>
        <v>0</v>
      </c>
      <c r="R327" s="136"/>
      <c r="S327" s="136"/>
      <c r="T327" s="136"/>
      <c r="U327" s="136"/>
      <c r="V327" s="136"/>
      <c r="W327" s="136"/>
      <c r="X327" s="136"/>
      <c r="Y327" s="136"/>
      <c r="Z327" s="136"/>
      <c r="AA327" s="136" t="s">
        <v>169</v>
      </c>
      <c r="AB327" s="136"/>
      <c r="AC327" s="136"/>
      <c r="AD327" s="136"/>
      <c r="AE327" s="136"/>
      <c r="AF327" s="136"/>
      <c r="AG327" s="136"/>
      <c r="AH327" s="136"/>
      <c r="AI327" s="136"/>
      <c r="AJ327" s="136"/>
      <c r="AK327" s="136"/>
      <c r="AL327" s="136"/>
      <c r="AM327" s="136"/>
      <c r="AN327" s="136"/>
      <c r="AO327" s="136"/>
      <c r="AP327" s="136"/>
      <c r="AQ327" s="136"/>
      <c r="AR327" s="136"/>
      <c r="AS327" s="136"/>
      <c r="AT327" s="136"/>
      <c r="AU327" s="136"/>
      <c r="AV327" s="136"/>
      <c r="AW327" s="136"/>
      <c r="AX327" s="136"/>
      <c r="AY327" s="136"/>
      <c r="AZ327" s="136"/>
      <c r="BA327" s="136"/>
      <c r="BB327" s="136"/>
      <c r="BC327" s="136"/>
      <c r="BD327" s="136"/>
    </row>
    <row r="328" spans="1:56" outlineLevel="1" x14ac:dyDescent="0.2">
      <c r="A328" s="180">
        <v>169</v>
      </c>
      <c r="B328" s="181" t="s">
        <v>337</v>
      </c>
      <c r="C328" s="182" t="s">
        <v>338</v>
      </c>
      <c r="D328" s="183" t="s">
        <v>155</v>
      </c>
      <c r="E328" s="184">
        <v>4</v>
      </c>
      <c r="F328" s="185"/>
      <c r="G328" s="186">
        <f t="shared" si="36"/>
        <v>0</v>
      </c>
      <c r="H328" s="153"/>
      <c r="I328" s="154">
        <f t="shared" si="37"/>
        <v>0</v>
      </c>
      <c r="J328" s="153"/>
      <c r="K328" s="154">
        <f t="shared" si="38"/>
        <v>0</v>
      </c>
      <c r="L328" s="154">
        <v>21</v>
      </c>
      <c r="M328" s="154">
        <f t="shared" si="39"/>
        <v>0</v>
      </c>
      <c r="N328" s="142"/>
      <c r="O328" s="142"/>
      <c r="P328" s="143">
        <v>0</v>
      </c>
      <c r="Q328" s="142">
        <f t="shared" si="40"/>
        <v>0</v>
      </c>
      <c r="R328" s="136"/>
      <c r="S328" s="136"/>
      <c r="T328" s="136"/>
      <c r="U328" s="136"/>
      <c r="V328" s="136"/>
      <c r="W328" s="136"/>
      <c r="X328" s="136"/>
      <c r="Y328" s="136"/>
      <c r="Z328" s="136"/>
      <c r="AA328" s="136" t="s">
        <v>232</v>
      </c>
      <c r="AB328" s="136"/>
      <c r="AC328" s="136"/>
      <c r="AD328" s="136"/>
      <c r="AE328" s="136"/>
      <c r="AF328" s="136"/>
      <c r="AG328" s="136"/>
      <c r="AH328" s="136"/>
      <c r="AI328" s="136"/>
      <c r="AJ328" s="136"/>
      <c r="AK328" s="136"/>
      <c r="AL328" s="136"/>
      <c r="AM328" s="136"/>
      <c r="AN328" s="136"/>
      <c r="AO328" s="136"/>
      <c r="AP328" s="136"/>
      <c r="AQ328" s="136"/>
      <c r="AR328" s="136"/>
      <c r="AS328" s="136"/>
      <c r="AT328" s="136"/>
      <c r="AU328" s="136"/>
      <c r="AV328" s="136"/>
      <c r="AW328" s="136"/>
      <c r="AX328" s="136"/>
      <c r="AY328" s="136"/>
      <c r="AZ328" s="136"/>
      <c r="BA328" s="136"/>
      <c r="BB328" s="136"/>
      <c r="BC328" s="136"/>
      <c r="BD328" s="136"/>
    </row>
    <row r="329" spans="1:56" outlineLevel="1" x14ac:dyDescent="0.2">
      <c r="A329" s="180">
        <v>170</v>
      </c>
      <c r="B329" s="181" t="s">
        <v>339</v>
      </c>
      <c r="C329" s="182" t="s">
        <v>340</v>
      </c>
      <c r="D329" s="183" t="s">
        <v>155</v>
      </c>
      <c r="E329" s="184">
        <v>1</v>
      </c>
      <c r="F329" s="185"/>
      <c r="G329" s="186">
        <f t="shared" si="36"/>
        <v>0</v>
      </c>
      <c r="H329" s="153"/>
      <c r="I329" s="154">
        <f t="shared" si="37"/>
        <v>0</v>
      </c>
      <c r="J329" s="153"/>
      <c r="K329" s="154">
        <f t="shared" si="38"/>
        <v>0</v>
      </c>
      <c r="L329" s="154">
        <v>21</v>
      </c>
      <c r="M329" s="154">
        <f t="shared" si="39"/>
        <v>0</v>
      </c>
      <c r="N329" s="142"/>
      <c r="O329" s="142"/>
      <c r="P329" s="143">
        <v>0</v>
      </c>
      <c r="Q329" s="142">
        <f t="shared" si="40"/>
        <v>0</v>
      </c>
      <c r="R329" s="136"/>
      <c r="S329" s="136"/>
      <c r="T329" s="136"/>
      <c r="U329" s="136"/>
      <c r="V329" s="136"/>
      <c r="W329" s="136"/>
      <c r="X329" s="136"/>
      <c r="Y329" s="136"/>
      <c r="Z329" s="136"/>
      <c r="AA329" s="136" t="s">
        <v>169</v>
      </c>
      <c r="AB329" s="136"/>
      <c r="AC329" s="136"/>
      <c r="AD329" s="136"/>
      <c r="AE329" s="136"/>
      <c r="AF329" s="136"/>
      <c r="AG329" s="136"/>
      <c r="AH329" s="136"/>
      <c r="AI329" s="136"/>
      <c r="AJ329" s="136"/>
      <c r="AK329" s="136"/>
      <c r="AL329" s="136"/>
      <c r="AM329" s="136"/>
      <c r="AN329" s="136"/>
      <c r="AO329" s="136"/>
      <c r="AP329" s="136"/>
      <c r="AQ329" s="136"/>
      <c r="AR329" s="136"/>
      <c r="AS329" s="136"/>
      <c r="AT329" s="136"/>
      <c r="AU329" s="136"/>
      <c r="AV329" s="136"/>
      <c r="AW329" s="136"/>
      <c r="AX329" s="136"/>
      <c r="AY329" s="136"/>
      <c r="AZ329" s="136"/>
      <c r="BA329" s="136"/>
      <c r="BB329" s="136"/>
      <c r="BC329" s="136"/>
      <c r="BD329" s="136"/>
    </row>
    <row r="330" spans="1:56" outlineLevel="1" x14ac:dyDescent="0.2">
      <c r="A330" s="180">
        <v>171</v>
      </c>
      <c r="B330" s="181" t="s">
        <v>341</v>
      </c>
      <c r="C330" s="182" t="s">
        <v>342</v>
      </c>
      <c r="D330" s="183" t="s">
        <v>155</v>
      </c>
      <c r="E330" s="184">
        <v>1</v>
      </c>
      <c r="F330" s="185"/>
      <c r="G330" s="186">
        <f t="shared" si="36"/>
        <v>0</v>
      </c>
      <c r="H330" s="153"/>
      <c r="I330" s="154">
        <f t="shared" si="37"/>
        <v>0</v>
      </c>
      <c r="J330" s="153"/>
      <c r="K330" s="154">
        <f t="shared" si="38"/>
        <v>0</v>
      </c>
      <c r="L330" s="154">
        <v>21</v>
      </c>
      <c r="M330" s="154">
        <f t="shared" si="39"/>
        <v>0</v>
      </c>
      <c r="N330" s="142"/>
      <c r="O330" s="142"/>
      <c r="P330" s="143">
        <v>0</v>
      </c>
      <c r="Q330" s="142">
        <f t="shared" si="40"/>
        <v>0</v>
      </c>
      <c r="R330" s="136"/>
      <c r="S330" s="136"/>
      <c r="T330" s="136"/>
      <c r="U330" s="136"/>
      <c r="V330" s="136"/>
      <c r="W330" s="136"/>
      <c r="X330" s="136"/>
      <c r="Y330" s="136"/>
      <c r="Z330" s="136"/>
      <c r="AA330" s="136" t="s">
        <v>232</v>
      </c>
      <c r="AB330" s="136"/>
      <c r="AC330" s="136"/>
      <c r="AD330" s="136"/>
      <c r="AE330" s="136"/>
      <c r="AF330" s="136"/>
      <c r="AG330" s="136"/>
      <c r="AH330" s="136"/>
      <c r="AI330" s="136"/>
      <c r="AJ330" s="136"/>
      <c r="AK330" s="136"/>
      <c r="AL330" s="136"/>
      <c r="AM330" s="136"/>
      <c r="AN330" s="136"/>
      <c r="AO330" s="136"/>
      <c r="AP330" s="136"/>
      <c r="AQ330" s="136"/>
      <c r="AR330" s="136"/>
      <c r="AS330" s="136"/>
      <c r="AT330" s="136"/>
      <c r="AU330" s="136"/>
      <c r="AV330" s="136"/>
      <c r="AW330" s="136"/>
      <c r="AX330" s="136"/>
      <c r="AY330" s="136"/>
      <c r="AZ330" s="136"/>
      <c r="BA330" s="136"/>
      <c r="BB330" s="136"/>
      <c r="BC330" s="136"/>
      <c r="BD330" s="136"/>
    </row>
    <row r="331" spans="1:56" ht="22.5" outlineLevel="1" x14ac:dyDescent="0.2">
      <c r="A331" s="180">
        <v>172</v>
      </c>
      <c r="B331" s="181" t="s">
        <v>343</v>
      </c>
      <c r="C331" s="182" t="s">
        <v>344</v>
      </c>
      <c r="D331" s="183" t="s">
        <v>130</v>
      </c>
      <c r="E331" s="184">
        <v>4</v>
      </c>
      <c r="F331" s="185"/>
      <c r="G331" s="186">
        <f t="shared" si="36"/>
        <v>0</v>
      </c>
      <c r="H331" s="153"/>
      <c r="I331" s="154">
        <f t="shared" si="37"/>
        <v>0</v>
      </c>
      <c r="J331" s="153"/>
      <c r="K331" s="154">
        <f t="shared" si="38"/>
        <v>0</v>
      </c>
      <c r="L331" s="154">
        <v>21</v>
      </c>
      <c r="M331" s="154">
        <f t="shared" si="39"/>
        <v>0</v>
      </c>
      <c r="N331" s="142"/>
      <c r="O331" s="142"/>
      <c r="P331" s="143">
        <v>0</v>
      </c>
      <c r="Q331" s="142">
        <f t="shared" si="40"/>
        <v>0</v>
      </c>
      <c r="R331" s="136"/>
      <c r="S331" s="136"/>
      <c r="T331" s="136"/>
      <c r="U331" s="136"/>
      <c r="V331" s="136"/>
      <c r="W331" s="136"/>
      <c r="X331" s="136"/>
      <c r="Y331" s="136"/>
      <c r="Z331" s="136"/>
      <c r="AA331" s="136" t="s">
        <v>169</v>
      </c>
      <c r="AB331" s="136"/>
      <c r="AC331" s="136"/>
      <c r="AD331" s="136"/>
      <c r="AE331" s="136"/>
      <c r="AF331" s="136"/>
      <c r="AG331" s="136"/>
      <c r="AH331" s="136"/>
      <c r="AI331" s="136"/>
      <c r="AJ331" s="136"/>
      <c r="AK331" s="136"/>
      <c r="AL331" s="136"/>
      <c r="AM331" s="136"/>
      <c r="AN331" s="136"/>
      <c r="AO331" s="136"/>
      <c r="AP331" s="136"/>
      <c r="AQ331" s="136"/>
      <c r="AR331" s="136"/>
      <c r="AS331" s="136"/>
      <c r="AT331" s="136"/>
      <c r="AU331" s="136"/>
      <c r="AV331" s="136"/>
      <c r="AW331" s="136"/>
      <c r="AX331" s="136"/>
      <c r="AY331" s="136"/>
      <c r="AZ331" s="136"/>
      <c r="BA331" s="136"/>
      <c r="BB331" s="136"/>
      <c r="BC331" s="136"/>
      <c r="BD331" s="136"/>
    </row>
    <row r="332" spans="1:56" ht="22.5" outlineLevel="1" x14ac:dyDescent="0.2">
      <c r="A332" s="180">
        <v>173</v>
      </c>
      <c r="B332" s="181" t="s">
        <v>426</v>
      </c>
      <c r="C332" s="182" t="s">
        <v>427</v>
      </c>
      <c r="D332" s="183" t="s">
        <v>130</v>
      </c>
      <c r="E332" s="184">
        <v>45.7</v>
      </c>
      <c r="F332" s="185"/>
      <c r="G332" s="186">
        <f>ROUND(E332*F332,2)</f>
        <v>0</v>
      </c>
      <c r="H332" s="141"/>
      <c r="I332" s="142">
        <f>ROUND(E332*H332,2)</f>
        <v>0</v>
      </c>
      <c r="J332" s="141"/>
      <c r="K332" s="142">
        <f>ROUND(E332*J332,2)</f>
        <v>0</v>
      </c>
      <c r="L332" s="142">
        <v>21</v>
      </c>
      <c r="M332" s="142">
        <f>G332*(1+L332/100)</f>
        <v>0</v>
      </c>
      <c r="N332" s="142"/>
      <c r="O332" s="142"/>
      <c r="P332" s="143"/>
      <c r="Q332" s="142"/>
      <c r="R332" s="136"/>
      <c r="S332" s="136"/>
      <c r="T332" s="136"/>
      <c r="U332" s="136"/>
      <c r="V332" s="136"/>
      <c r="W332" s="136"/>
      <c r="X332" s="136"/>
      <c r="Y332" s="136"/>
      <c r="Z332" s="136"/>
      <c r="AA332" s="136"/>
      <c r="AB332" s="136"/>
      <c r="AC332" s="136"/>
      <c r="AD332" s="136"/>
      <c r="AE332" s="136"/>
      <c r="AF332" s="136"/>
      <c r="AG332" s="136"/>
      <c r="AH332" s="136"/>
      <c r="AI332" s="136"/>
      <c r="AJ332" s="136"/>
      <c r="AK332" s="136"/>
      <c r="AL332" s="136"/>
      <c r="AM332" s="136"/>
      <c r="AN332" s="136"/>
      <c r="AO332" s="136"/>
      <c r="AP332" s="136"/>
      <c r="AQ332" s="136"/>
      <c r="AR332" s="136"/>
      <c r="AS332" s="136"/>
      <c r="AT332" s="136"/>
      <c r="AU332" s="136"/>
      <c r="AV332" s="136"/>
      <c r="AW332" s="136"/>
      <c r="AX332" s="136"/>
      <c r="AY332" s="136"/>
      <c r="AZ332" s="136"/>
      <c r="BA332" s="136"/>
      <c r="BB332" s="136"/>
      <c r="BC332" s="136"/>
      <c r="BD332" s="136"/>
    </row>
    <row r="333" spans="1:56" outlineLevel="1" x14ac:dyDescent="0.2">
      <c r="A333" s="180"/>
      <c r="B333" s="181"/>
      <c r="C333" s="187" t="s">
        <v>734</v>
      </c>
      <c r="D333" s="188"/>
      <c r="E333" s="189">
        <v>44.58</v>
      </c>
      <c r="F333" s="186"/>
      <c r="G333" s="186"/>
      <c r="H333" s="142"/>
      <c r="I333" s="142"/>
      <c r="J333" s="142"/>
      <c r="K333" s="142"/>
      <c r="L333" s="142"/>
      <c r="M333" s="142"/>
      <c r="N333" s="142"/>
      <c r="O333" s="142"/>
      <c r="P333" s="143"/>
      <c r="Q333" s="142"/>
      <c r="R333" s="136"/>
      <c r="S333" s="136"/>
      <c r="T333" s="136"/>
      <c r="U333" s="136"/>
      <c r="V333" s="136"/>
      <c r="W333" s="136"/>
      <c r="X333" s="136"/>
      <c r="Y333" s="136"/>
      <c r="Z333" s="136"/>
      <c r="AA333" s="136"/>
      <c r="AB333" s="136"/>
      <c r="AC333" s="136"/>
      <c r="AD333" s="136"/>
      <c r="AE333" s="136"/>
      <c r="AF333" s="136"/>
      <c r="AG333" s="136"/>
      <c r="AH333" s="136"/>
      <c r="AI333" s="136"/>
      <c r="AJ333" s="136"/>
      <c r="AK333" s="136"/>
      <c r="AL333" s="136"/>
      <c r="AM333" s="136"/>
      <c r="AN333" s="136"/>
      <c r="AO333" s="136"/>
      <c r="AP333" s="136"/>
      <c r="AQ333" s="136"/>
      <c r="AR333" s="136"/>
      <c r="AS333" s="136"/>
      <c r="AT333" s="136"/>
      <c r="AU333" s="136"/>
      <c r="AV333" s="136"/>
      <c r="AW333" s="136"/>
      <c r="AX333" s="136"/>
      <c r="AY333" s="136"/>
      <c r="AZ333" s="136"/>
      <c r="BA333" s="136"/>
      <c r="BB333" s="136"/>
      <c r="BC333" s="136"/>
      <c r="BD333" s="136"/>
    </row>
    <row r="334" spans="1:56" outlineLevel="1" x14ac:dyDescent="0.2">
      <c r="A334" s="180"/>
      <c r="B334" s="181"/>
      <c r="C334" s="187" t="s">
        <v>428</v>
      </c>
      <c r="D334" s="188"/>
      <c r="E334" s="189">
        <v>1.1200000000000001</v>
      </c>
      <c r="F334" s="186"/>
      <c r="G334" s="186"/>
      <c r="H334" s="142"/>
      <c r="I334" s="142"/>
      <c r="J334" s="142"/>
      <c r="K334" s="142"/>
      <c r="L334" s="142"/>
      <c r="M334" s="142"/>
      <c r="N334" s="142"/>
      <c r="O334" s="142"/>
      <c r="P334" s="143"/>
      <c r="Q334" s="142"/>
      <c r="R334" s="136"/>
      <c r="S334" s="136"/>
      <c r="T334" s="136"/>
      <c r="U334" s="136"/>
      <c r="V334" s="136"/>
      <c r="W334" s="136"/>
      <c r="X334" s="136"/>
      <c r="Y334" s="136"/>
      <c r="Z334" s="136"/>
      <c r="AA334" s="136"/>
      <c r="AB334" s="136"/>
      <c r="AC334" s="136"/>
      <c r="AD334" s="136"/>
      <c r="AE334" s="136"/>
      <c r="AF334" s="136"/>
      <c r="AG334" s="136"/>
      <c r="AH334" s="136"/>
      <c r="AI334" s="136"/>
      <c r="AJ334" s="136"/>
      <c r="AK334" s="136"/>
      <c r="AL334" s="136"/>
      <c r="AM334" s="136"/>
      <c r="AN334" s="136"/>
      <c r="AO334" s="136"/>
      <c r="AP334" s="136"/>
      <c r="AQ334" s="136"/>
      <c r="AR334" s="136"/>
      <c r="AS334" s="136"/>
      <c r="AT334" s="136"/>
      <c r="AU334" s="136"/>
      <c r="AV334" s="136"/>
      <c r="AW334" s="136"/>
      <c r="AX334" s="136"/>
      <c r="AY334" s="136"/>
      <c r="AZ334" s="136"/>
      <c r="BA334" s="136"/>
      <c r="BB334" s="136"/>
      <c r="BC334" s="136"/>
      <c r="BD334" s="136"/>
    </row>
    <row r="335" spans="1:56" ht="22.5" outlineLevel="1" x14ac:dyDescent="0.2">
      <c r="A335" s="180">
        <v>174</v>
      </c>
      <c r="B335" s="181" t="s">
        <v>429</v>
      </c>
      <c r="C335" s="182" t="s">
        <v>430</v>
      </c>
      <c r="D335" s="183" t="s">
        <v>130</v>
      </c>
      <c r="E335" s="184">
        <v>24.6</v>
      </c>
      <c r="F335" s="185"/>
      <c r="G335" s="186">
        <f>ROUND(E335*F335,2)</f>
        <v>0</v>
      </c>
      <c r="H335" s="141"/>
      <c r="I335" s="142">
        <f>ROUND(E335*H335,2)</f>
        <v>0</v>
      </c>
      <c r="J335" s="141"/>
      <c r="K335" s="142">
        <f>ROUND(E335*J335,2)</f>
        <v>0</v>
      </c>
      <c r="L335" s="142">
        <v>21</v>
      </c>
      <c r="M335" s="142">
        <f>G335*(1+L335/100)</f>
        <v>0</v>
      </c>
      <c r="N335" s="142"/>
      <c r="O335" s="142"/>
      <c r="P335" s="143"/>
      <c r="Q335" s="142"/>
      <c r="R335" s="136"/>
      <c r="S335" s="136"/>
      <c r="T335" s="136"/>
      <c r="U335" s="136"/>
      <c r="V335" s="136"/>
      <c r="W335" s="136"/>
      <c r="X335" s="136"/>
      <c r="Y335" s="136"/>
      <c r="Z335" s="136"/>
      <c r="AA335" s="136"/>
      <c r="AB335" s="136"/>
      <c r="AC335" s="136"/>
      <c r="AD335" s="136"/>
      <c r="AE335" s="136"/>
      <c r="AF335" s="136"/>
      <c r="AG335" s="136"/>
      <c r="AH335" s="136"/>
      <c r="AI335" s="136"/>
      <c r="AJ335" s="136"/>
      <c r="AK335" s="136"/>
      <c r="AL335" s="136"/>
      <c r="AM335" s="136"/>
      <c r="AN335" s="136"/>
      <c r="AO335" s="136"/>
      <c r="AP335" s="136"/>
      <c r="AQ335" s="136"/>
      <c r="AR335" s="136"/>
      <c r="AS335" s="136"/>
      <c r="AT335" s="136"/>
      <c r="AU335" s="136"/>
      <c r="AV335" s="136"/>
      <c r="AW335" s="136"/>
      <c r="AX335" s="136"/>
      <c r="AY335" s="136"/>
      <c r="AZ335" s="136"/>
      <c r="BA335" s="136"/>
      <c r="BB335" s="136"/>
      <c r="BC335" s="136"/>
      <c r="BD335" s="136"/>
    </row>
    <row r="336" spans="1:56" outlineLevel="1" x14ac:dyDescent="0.2">
      <c r="A336" s="180"/>
      <c r="B336" s="181"/>
      <c r="C336" s="187" t="s">
        <v>431</v>
      </c>
      <c r="D336" s="188"/>
      <c r="E336" s="189">
        <v>24.6</v>
      </c>
      <c r="F336" s="186"/>
      <c r="G336" s="186"/>
      <c r="H336" s="142"/>
      <c r="I336" s="142"/>
      <c r="J336" s="142"/>
      <c r="K336" s="142"/>
      <c r="L336" s="142"/>
      <c r="M336" s="142"/>
      <c r="N336" s="142"/>
      <c r="O336" s="142"/>
      <c r="P336" s="143"/>
      <c r="Q336" s="142"/>
      <c r="R336" s="136"/>
      <c r="S336" s="136"/>
      <c r="T336" s="136"/>
      <c r="U336" s="136"/>
      <c r="V336" s="136"/>
      <c r="W336" s="136"/>
      <c r="X336" s="136"/>
      <c r="Y336" s="136"/>
      <c r="Z336" s="136"/>
      <c r="AA336" s="136"/>
      <c r="AB336" s="136"/>
      <c r="AC336" s="136"/>
      <c r="AD336" s="136"/>
      <c r="AE336" s="136"/>
      <c r="AF336" s="136"/>
      <c r="AG336" s="136"/>
      <c r="AH336" s="136"/>
      <c r="AI336" s="136"/>
      <c r="AJ336" s="136"/>
      <c r="AK336" s="136"/>
      <c r="AL336" s="136"/>
      <c r="AM336" s="136"/>
      <c r="AN336" s="136"/>
      <c r="AO336" s="136"/>
      <c r="AP336" s="136"/>
      <c r="AQ336" s="136"/>
      <c r="AR336" s="136"/>
      <c r="AS336" s="136"/>
      <c r="AT336" s="136"/>
      <c r="AU336" s="136"/>
      <c r="AV336" s="136"/>
      <c r="AW336" s="136"/>
      <c r="AX336" s="136"/>
      <c r="AY336" s="136"/>
      <c r="AZ336" s="136"/>
      <c r="BA336" s="136"/>
      <c r="BB336" s="136"/>
      <c r="BC336" s="136"/>
      <c r="BD336" s="136"/>
    </row>
    <row r="337" spans="1:56" ht="22.5" outlineLevel="1" x14ac:dyDescent="0.2">
      <c r="A337" s="180">
        <v>175</v>
      </c>
      <c r="B337" s="181" t="s">
        <v>432</v>
      </c>
      <c r="C337" s="182" t="s">
        <v>433</v>
      </c>
      <c r="D337" s="183" t="s">
        <v>130</v>
      </c>
      <c r="E337" s="184">
        <v>280.10000000000002</v>
      </c>
      <c r="F337" s="185"/>
      <c r="G337" s="186">
        <f>ROUND(E337*F337,2)</f>
        <v>0</v>
      </c>
      <c r="H337" s="141"/>
      <c r="I337" s="142">
        <f>ROUND(E337*H337,2)</f>
        <v>0</v>
      </c>
      <c r="J337" s="141"/>
      <c r="K337" s="142">
        <f>ROUND(E337*J337,2)</f>
        <v>0</v>
      </c>
      <c r="L337" s="142">
        <v>21</v>
      </c>
      <c r="M337" s="142">
        <f>G337*(1+L337/100)</f>
        <v>0</v>
      </c>
      <c r="N337" s="142"/>
      <c r="O337" s="142"/>
      <c r="P337" s="143"/>
      <c r="Q337" s="142"/>
      <c r="R337" s="136"/>
      <c r="S337" s="136"/>
      <c r="T337" s="136"/>
      <c r="U337" s="136"/>
      <c r="V337" s="136"/>
      <c r="W337" s="136"/>
      <c r="X337" s="136"/>
      <c r="Y337" s="136"/>
      <c r="Z337" s="136"/>
      <c r="AA337" s="136"/>
      <c r="AB337" s="136"/>
      <c r="AC337" s="136"/>
      <c r="AD337" s="136"/>
      <c r="AE337" s="136"/>
      <c r="AF337" s="136"/>
      <c r="AG337" s="136"/>
      <c r="AH337" s="136"/>
      <c r="AI337" s="136"/>
      <c r="AJ337" s="136"/>
      <c r="AK337" s="136"/>
      <c r="AL337" s="136"/>
      <c r="AM337" s="136"/>
      <c r="AN337" s="136"/>
      <c r="AO337" s="136"/>
      <c r="AP337" s="136"/>
      <c r="AQ337" s="136"/>
      <c r="AR337" s="136"/>
      <c r="AS337" s="136"/>
      <c r="AT337" s="136"/>
      <c r="AU337" s="136"/>
      <c r="AV337" s="136"/>
      <c r="AW337" s="136"/>
      <c r="AX337" s="136"/>
      <c r="AY337" s="136"/>
      <c r="AZ337" s="136"/>
      <c r="BA337" s="136"/>
      <c r="BB337" s="136"/>
      <c r="BC337" s="136"/>
      <c r="BD337" s="136"/>
    </row>
    <row r="338" spans="1:56" outlineLevel="1" x14ac:dyDescent="0.2">
      <c r="A338" s="180"/>
      <c r="B338" s="181"/>
      <c r="C338" s="187" t="s">
        <v>434</v>
      </c>
      <c r="D338" s="188"/>
      <c r="E338" s="189">
        <v>304.42</v>
      </c>
      <c r="F338" s="186"/>
      <c r="G338" s="186"/>
      <c r="H338" s="142"/>
      <c r="I338" s="142"/>
      <c r="J338" s="142"/>
      <c r="K338" s="142"/>
      <c r="L338" s="142"/>
      <c r="M338" s="142"/>
      <c r="N338" s="142"/>
      <c r="O338" s="142"/>
      <c r="P338" s="143"/>
      <c r="Q338" s="142"/>
      <c r="R338" s="136"/>
      <c r="S338" s="136"/>
      <c r="T338" s="136"/>
      <c r="U338" s="136"/>
      <c r="V338" s="136"/>
      <c r="W338" s="136"/>
      <c r="X338" s="136"/>
      <c r="Y338" s="136"/>
      <c r="Z338" s="136"/>
      <c r="AA338" s="136"/>
      <c r="AB338" s="136"/>
      <c r="AC338" s="136"/>
      <c r="AD338" s="136"/>
      <c r="AE338" s="136"/>
      <c r="AF338" s="136"/>
      <c r="AG338" s="136"/>
      <c r="AH338" s="136"/>
      <c r="AI338" s="136"/>
      <c r="AJ338" s="136"/>
      <c r="AK338" s="136"/>
      <c r="AL338" s="136"/>
      <c r="AM338" s="136"/>
      <c r="AN338" s="136"/>
      <c r="AO338" s="136"/>
      <c r="AP338" s="136"/>
      <c r="AQ338" s="136"/>
      <c r="AR338" s="136"/>
      <c r="AS338" s="136"/>
      <c r="AT338" s="136"/>
      <c r="AU338" s="136"/>
      <c r="AV338" s="136"/>
      <c r="AW338" s="136"/>
      <c r="AX338" s="136"/>
      <c r="AY338" s="136"/>
      <c r="AZ338" s="136"/>
      <c r="BA338" s="136"/>
      <c r="BB338" s="136"/>
      <c r="BC338" s="136"/>
      <c r="BD338" s="136"/>
    </row>
    <row r="339" spans="1:56" outlineLevel="1" x14ac:dyDescent="0.2">
      <c r="A339" s="180"/>
      <c r="B339" s="181"/>
      <c r="C339" s="187" t="s">
        <v>435</v>
      </c>
      <c r="D339" s="188"/>
      <c r="E339" s="189">
        <v>-24.6</v>
      </c>
      <c r="F339" s="186"/>
      <c r="G339" s="186"/>
      <c r="H339" s="142"/>
      <c r="I339" s="142"/>
      <c r="J339" s="142"/>
      <c r="K339" s="142"/>
      <c r="L339" s="142"/>
      <c r="M339" s="142"/>
      <c r="N339" s="142"/>
      <c r="O339" s="142"/>
      <c r="P339" s="143"/>
      <c r="Q339" s="142"/>
      <c r="R339" s="136"/>
      <c r="S339" s="136"/>
      <c r="T339" s="136"/>
      <c r="U339" s="136"/>
      <c r="V339" s="136"/>
      <c r="W339" s="136"/>
      <c r="X339" s="136"/>
      <c r="Y339" s="136"/>
      <c r="Z339" s="136"/>
      <c r="AA339" s="136"/>
      <c r="AB339" s="136"/>
      <c r="AC339" s="136"/>
      <c r="AD339" s="136"/>
      <c r="AE339" s="136"/>
      <c r="AF339" s="136"/>
      <c r="AG339" s="136"/>
      <c r="AH339" s="136"/>
      <c r="AI339" s="136"/>
      <c r="AJ339" s="136"/>
      <c r="AK339" s="136"/>
      <c r="AL339" s="136"/>
      <c r="AM339" s="136"/>
      <c r="AN339" s="136"/>
      <c r="AO339" s="136"/>
      <c r="AP339" s="136"/>
      <c r="AQ339" s="136"/>
      <c r="AR339" s="136"/>
      <c r="AS339" s="136"/>
      <c r="AT339" s="136"/>
      <c r="AU339" s="136"/>
      <c r="AV339" s="136"/>
      <c r="AW339" s="136"/>
      <c r="AX339" s="136"/>
      <c r="AY339" s="136"/>
      <c r="AZ339" s="136"/>
      <c r="BA339" s="136"/>
      <c r="BB339" s="136"/>
      <c r="BC339" s="136"/>
      <c r="BD339" s="136"/>
    </row>
    <row r="340" spans="1:56" outlineLevel="1" x14ac:dyDescent="0.2">
      <c r="A340" s="180"/>
      <c r="B340" s="181"/>
      <c r="C340" s="187" t="s">
        <v>436</v>
      </c>
      <c r="D340" s="188"/>
      <c r="E340" s="189">
        <v>0.28000000000000003</v>
      </c>
      <c r="F340" s="186"/>
      <c r="G340" s="186"/>
      <c r="H340" s="142"/>
      <c r="I340" s="142"/>
      <c r="J340" s="142"/>
      <c r="K340" s="142"/>
      <c r="L340" s="142"/>
      <c r="M340" s="142"/>
      <c r="N340" s="142"/>
      <c r="O340" s="142"/>
      <c r="P340" s="143"/>
      <c r="Q340" s="142"/>
      <c r="R340" s="136"/>
      <c r="S340" s="136"/>
      <c r="T340" s="136"/>
      <c r="U340" s="136"/>
      <c r="V340" s="136"/>
      <c r="W340" s="136"/>
      <c r="X340" s="136"/>
      <c r="Y340" s="136"/>
      <c r="Z340" s="136"/>
      <c r="AA340" s="136"/>
      <c r="AB340" s="136"/>
      <c r="AC340" s="136"/>
      <c r="AD340" s="136"/>
      <c r="AE340" s="136"/>
      <c r="AF340" s="136"/>
      <c r="AG340" s="136"/>
      <c r="AH340" s="136"/>
      <c r="AI340" s="136"/>
      <c r="AJ340" s="136"/>
      <c r="AK340" s="136"/>
      <c r="AL340" s="136"/>
      <c r="AM340" s="136"/>
      <c r="AN340" s="136"/>
      <c r="AO340" s="136"/>
      <c r="AP340" s="136"/>
      <c r="AQ340" s="136"/>
      <c r="AR340" s="136"/>
      <c r="AS340" s="136"/>
      <c r="AT340" s="136"/>
      <c r="AU340" s="136"/>
      <c r="AV340" s="136"/>
      <c r="AW340" s="136"/>
      <c r="AX340" s="136"/>
      <c r="AY340" s="136"/>
      <c r="AZ340" s="136"/>
      <c r="BA340" s="136"/>
      <c r="BB340" s="136"/>
      <c r="BC340" s="136"/>
      <c r="BD340" s="136"/>
    </row>
    <row r="341" spans="1:56" ht="22.5" outlineLevel="1" x14ac:dyDescent="0.2">
      <c r="A341" s="180">
        <v>176</v>
      </c>
      <c r="B341" s="181" t="s">
        <v>437</v>
      </c>
      <c r="C341" s="182" t="s">
        <v>438</v>
      </c>
      <c r="D341" s="183" t="s">
        <v>130</v>
      </c>
      <c r="E341" s="184">
        <v>219</v>
      </c>
      <c r="F341" s="185"/>
      <c r="G341" s="186">
        <f>ROUND(E341*F341,2)</f>
        <v>0</v>
      </c>
      <c r="H341" s="141"/>
      <c r="I341" s="142">
        <f>ROUND(E341*H341,2)</f>
        <v>0</v>
      </c>
      <c r="J341" s="141"/>
      <c r="K341" s="142">
        <f>ROUND(E341*J341,2)</f>
        <v>0</v>
      </c>
      <c r="L341" s="142">
        <v>21</v>
      </c>
      <c r="M341" s="142">
        <f>G341*(1+L341/100)</f>
        <v>0</v>
      </c>
      <c r="N341" s="142"/>
      <c r="O341" s="142"/>
      <c r="P341" s="143"/>
      <c r="Q341" s="142"/>
      <c r="R341" s="136"/>
      <c r="S341" s="136"/>
      <c r="T341" s="136"/>
      <c r="U341" s="136"/>
      <c r="V341" s="136"/>
      <c r="W341" s="136"/>
      <c r="X341" s="136"/>
      <c r="Y341" s="136"/>
      <c r="Z341" s="136"/>
      <c r="AA341" s="136"/>
      <c r="AB341" s="136"/>
      <c r="AC341" s="136"/>
      <c r="AD341" s="136"/>
      <c r="AE341" s="136"/>
      <c r="AF341" s="136"/>
      <c r="AG341" s="136"/>
      <c r="AH341" s="136"/>
      <c r="AI341" s="136"/>
      <c r="AJ341" s="136"/>
      <c r="AK341" s="136"/>
      <c r="AL341" s="136"/>
      <c r="AM341" s="136"/>
      <c r="AN341" s="136"/>
      <c r="AO341" s="136"/>
      <c r="AP341" s="136"/>
      <c r="AQ341" s="136"/>
      <c r="AR341" s="136"/>
      <c r="AS341" s="136"/>
      <c r="AT341" s="136"/>
      <c r="AU341" s="136"/>
      <c r="AV341" s="136"/>
      <c r="AW341" s="136"/>
      <c r="AX341" s="136"/>
      <c r="AY341" s="136"/>
      <c r="AZ341" s="136"/>
      <c r="BA341" s="136"/>
      <c r="BB341" s="136"/>
      <c r="BC341" s="136"/>
      <c r="BD341" s="136"/>
    </row>
    <row r="342" spans="1:56" outlineLevel="1" x14ac:dyDescent="0.2">
      <c r="A342" s="180"/>
      <c r="B342" s="181"/>
      <c r="C342" s="187" t="s">
        <v>439</v>
      </c>
      <c r="D342" s="188"/>
      <c r="E342" s="189">
        <v>62.7</v>
      </c>
      <c r="F342" s="186"/>
      <c r="G342" s="186"/>
      <c r="H342" s="142"/>
      <c r="I342" s="142"/>
      <c r="J342" s="142"/>
      <c r="K342" s="142"/>
      <c r="L342" s="142"/>
      <c r="M342" s="142"/>
      <c r="N342" s="142"/>
      <c r="O342" s="142"/>
      <c r="P342" s="143"/>
      <c r="Q342" s="142"/>
      <c r="R342" s="136"/>
      <c r="S342" s="136"/>
      <c r="T342" s="136"/>
      <c r="U342" s="136"/>
      <c r="V342" s="136"/>
      <c r="W342" s="136"/>
      <c r="X342" s="136"/>
      <c r="Y342" s="136"/>
      <c r="Z342" s="136"/>
      <c r="AA342" s="136"/>
      <c r="AB342" s="136"/>
      <c r="AC342" s="136"/>
      <c r="AD342" s="136"/>
      <c r="AE342" s="136"/>
      <c r="AF342" s="136"/>
      <c r="AG342" s="136"/>
      <c r="AH342" s="136"/>
      <c r="AI342" s="136"/>
      <c r="AJ342" s="136"/>
      <c r="AK342" s="136"/>
      <c r="AL342" s="136"/>
      <c r="AM342" s="136"/>
      <c r="AN342" s="136"/>
      <c r="AO342" s="136"/>
      <c r="AP342" s="136"/>
      <c r="AQ342" s="136"/>
      <c r="AR342" s="136"/>
      <c r="AS342" s="136"/>
      <c r="AT342" s="136"/>
      <c r="AU342" s="136"/>
      <c r="AV342" s="136"/>
      <c r="AW342" s="136"/>
      <c r="AX342" s="136"/>
      <c r="AY342" s="136"/>
      <c r="AZ342" s="136"/>
      <c r="BA342" s="136"/>
      <c r="BB342" s="136"/>
      <c r="BC342" s="136"/>
      <c r="BD342" s="136"/>
    </row>
    <row r="343" spans="1:56" outlineLevel="1" x14ac:dyDescent="0.2">
      <c r="A343" s="180"/>
      <c r="B343" s="181"/>
      <c r="C343" s="187" t="s">
        <v>440</v>
      </c>
      <c r="D343" s="188"/>
      <c r="E343" s="189">
        <v>187</v>
      </c>
      <c r="F343" s="186"/>
      <c r="G343" s="186"/>
      <c r="H343" s="142"/>
      <c r="I343" s="142"/>
      <c r="J343" s="142"/>
      <c r="K343" s="142"/>
      <c r="L343" s="142"/>
      <c r="M343" s="142"/>
      <c r="N343" s="142"/>
      <c r="O343" s="142"/>
      <c r="P343" s="143"/>
      <c r="Q343" s="142"/>
      <c r="R343" s="136"/>
      <c r="S343" s="136"/>
      <c r="T343" s="136"/>
      <c r="U343" s="136"/>
      <c r="V343" s="136"/>
      <c r="W343" s="136"/>
      <c r="X343" s="136"/>
      <c r="Y343" s="136"/>
      <c r="Z343" s="136"/>
      <c r="AA343" s="136"/>
      <c r="AB343" s="136"/>
      <c r="AC343" s="136"/>
      <c r="AD343" s="136"/>
      <c r="AE343" s="136"/>
      <c r="AF343" s="136"/>
      <c r="AG343" s="136"/>
      <c r="AH343" s="136"/>
      <c r="AI343" s="136"/>
      <c r="AJ343" s="136"/>
      <c r="AK343" s="136"/>
      <c r="AL343" s="136"/>
      <c r="AM343" s="136"/>
      <c r="AN343" s="136"/>
      <c r="AO343" s="136"/>
      <c r="AP343" s="136"/>
      <c r="AQ343" s="136"/>
      <c r="AR343" s="136"/>
      <c r="AS343" s="136"/>
      <c r="AT343" s="136"/>
      <c r="AU343" s="136"/>
      <c r="AV343" s="136"/>
      <c r="AW343" s="136"/>
      <c r="AX343" s="136"/>
      <c r="AY343" s="136"/>
      <c r="AZ343" s="136"/>
      <c r="BA343" s="136"/>
      <c r="BB343" s="136"/>
      <c r="BC343" s="136"/>
      <c r="BD343" s="136"/>
    </row>
    <row r="344" spans="1:56" outlineLevel="1" x14ac:dyDescent="0.2">
      <c r="A344" s="180"/>
      <c r="B344" s="181"/>
      <c r="C344" s="187" t="s">
        <v>441</v>
      </c>
      <c r="D344" s="188"/>
      <c r="E344" s="189">
        <v>-30.7</v>
      </c>
      <c r="F344" s="186"/>
      <c r="G344" s="186"/>
      <c r="H344" s="142"/>
      <c r="I344" s="142"/>
      <c r="J344" s="142"/>
      <c r="K344" s="142"/>
      <c r="L344" s="142"/>
      <c r="M344" s="142"/>
      <c r="N344" s="142"/>
      <c r="O344" s="142"/>
      <c r="P344" s="143"/>
      <c r="Q344" s="142"/>
      <c r="R344" s="136"/>
      <c r="S344" s="136"/>
      <c r="T344" s="136"/>
      <c r="U344" s="136"/>
      <c r="V344" s="136"/>
      <c r="W344" s="136"/>
      <c r="X344" s="136"/>
      <c r="Y344" s="136"/>
      <c r="Z344" s="136"/>
      <c r="AA344" s="136"/>
      <c r="AB344" s="136"/>
      <c r="AC344" s="136"/>
      <c r="AD344" s="136"/>
      <c r="AE344" s="136"/>
      <c r="AF344" s="136"/>
      <c r="AG344" s="136"/>
      <c r="AH344" s="136"/>
      <c r="AI344" s="136"/>
      <c r="AJ344" s="136"/>
      <c r="AK344" s="136"/>
      <c r="AL344" s="136"/>
      <c r="AM344" s="136"/>
      <c r="AN344" s="136"/>
      <c r="AO344" s="136"/>
      <c r="AP344" s="136"/>
      <c r="AQ344" s="136"/>
      <c r="AR344" s="136"/>
      <c r="AS344" s="136"/>
      <c r="AT344" s="136"/>
      <c r="AU344" s="136"/>
      <c r="AV344" s="136"/>
      <c r="AW344" s="136"/>
      <c r="AX344" s="136"/>
      <c r="AY344" s="136"/>
      <c r="AZ344" s="136"/>
      <c r="BA344" s="136"/>
      <c r="BB344" s="136"/>
      <c r="BC344" s="136"/>
      <c r="BD344" s="136"/>
    </row>
    <row r="345" spans="1:56" ht="22.5" outlineLevel="1" x14ac:dyDescent="0.2">
      <c r="A345" s="180">
        <v>177</v>
      </c>
      <c r="B345" s="181" t="s">
        <v>442</v>
      </c>
      <c r="C345" s="182" t="s">
        <v>443</v>
      </c>
      <c r="D345" s="183" t="s">
        <v>130</v>
      </c>
      <c r="E345" s="184">
        <v>30.7</v>
      </c>
      <c r="F345" s="185"/>
      <c r="G345" s="186">
        <f>ROUND(E345*F345,2)</f>
        <v>0</v>
      </c>
      <c r="H345" s="141"/>
      <c r="I345" s="142">
        <f>ROUND(E345*H345,2)</f>
        <v>0</v>
      </c>
      <c r="J345" s="141"/>
      <c r="K345" s="142">
        <f>ROUND(E345*J345,2)</f>
        <v>0</v>
      </c>
      <c r="L345" s="142">
        <v>21</v>
      </c>
      <c r="M345" s="142">
        <f>G345*(1+L345/100)</f>
        <v>0</v>
      </c>
      <c r="N345" s="142"/>
      <c r="O345" s="142"/>
      <c r="P345" s="143"/>
      <c r="Q345" s="142"/>
      <c r="R345" s="136"/>
      <c r="S345" s="136"/>
      <c r="T345" s="136"/>
      <c r="U345" s="136"/>
      <c r="V345" s="136"/>
      <c r="W345" s="136"/>
      <c r="X345" s="136"/>
      <c r="Y345" s="136"/>
      <c r="Z345" s="136"/>
      <c r="AA345" s="136"/>
      <c r="AB345" s="136"/>
      <c r="AC345" s="136"/>
      <c r="AD345" s="136"/>
      <c r="AE345" s="136"/>
      <c r="AF345" s="136"/>
      <c r="AG345" s="136"/>
      <c r="AH345" s="136"/>
      <c r="AI345" s="136"/>
      <c r="AJ345" s="136"/>
      <c r="AK345" s="136"/>
      <c r="AL345" s="136"/>
      <c r="AM345" s="136"/>
      <c r="AN345" s="136"/>
      <c r="AO345" s="136"/>
      <c r="AP345" s="136"/>
      <c r="AQ345" s="136"/>
      <c r="AR345" s="136"/>
      <c r="AS345" s="136"/>
      <c r="AT345" s="136"/>
      <c r="AU345" s="136"/>
      <c r="AV345" s="136"/>
      <c r="AW345" s="136"/>
      <c r="AX345" s="136"/>
      <c r="AY345" s="136"/>
      <c r="AZ345" s="136"/>
      <c r="BA345" s="136"/>
      <c r="BB345" s="136"/>
      <c r="BC345" s="136"/>
      <c r="BD345" s="136"/>
    </row>
    <row r="346" spans="1:56" outlineLevel="1" x14ac:dyDescent="0.2">
      <c r="A346" s="180"/>
      <c r="B346" s="181"/>
      <c r="C346" s="187" t="s">
        <v>444</v>
      </c>
      <c r="D346" s="188"/>
      <c r="E346" s="189">
        <v>30.7</v>
      </c>
      <c r="F346" s="186"/>
      <c r="G346" s="186"/>
      <c r="H346" s="142"/>
      <c r="I346" s="142"/>
      <c r="J346" s="142"/>
      <c r="K346" s="142"/>
      <c r="L346" s="142"/>
      <c r="M346" s="142"/>
      <c r="N346" s="142"/>
      <c r="O346" s="142"/>
      <c r="P346" s="143"/>
      <c r="Q346" s="142"/>
      <c r="R346" s="136"/>
      <c r="S346" s="136"/>
      <c r="T346" s="136"/>
      <c r="U346" s="136"/>
      <c r="V346" s="136"/>
      <c r="W346" s="136"/>
      <c r="X346" s="136"/>
      <c r="Y346" s="136"/>
      <c r="Z346" s="136"/>
      <c r="AA346" s="136"/>
      <c r="AB346" s="136"/>
      <c r="AC346" s="136"/>
      <c r="AD346" s="136"/>
      <c r="AE346" s="136"/>
      <c r="AF346" s="136"/>
      <c r="AG346" s="136"/>
      <c r="AH346" s="136"/>
      <c r="AI346" s="136"/>
      <c r="AJ346" s="136"/>
      <c r="AK346" s="136"/>
      <c r="AL346" s="136"/>
      <c r="AM346" s="136"/>
      <c r="AN346" s="136"/>
      <c r="AO346" s="136"/>
      <c r="AP346" s="136"/>
      <c r="AQ346" s="136"/>
      <c r="AR346" s="136"/>
      <c r="AS346" s="136"/>
      <c r="AT346" s="136"/>
      <c r="AU346" s="136"/>
      <c r="AV346" s="136"/>
      <c r="AW346" s="136"/>
      <c r="AX346" s="136"/>
      <c r="AY346" s="136"/>
      <c r="AZ346" s="136"/>
      <c r="BA346" s="136"/>
      <c r="BB346" s="136"/>
      <c r="BC346" s="136"/>
      <c r="BD346" s="136"/>
    </row>
    <row r="347" spans="1:56" outlineLevel="1" x14ac:dyDescent="0.2">
      <c r="A347" s="180">
        <v>178</v>
      </c>
      <c r="B347" s="181" t="s">
        <v>445</v>
      </c>
      <c r="C347" s="182" t="s">
        <v>446</v>
      </c>
      <c r="D347" s="183" t="s">
        <v>130</v>
      </c>
      <c r="E347" s="184">
        <v>600</v>
      </c>
      <c r="F347" s="185"/>
      <c r="G347" s="186">
        <f>ROUND(E347*F347,2)</f>
        <v>0</v>
      </c>
      <c r="H347" s="141"/>
      <c r="I347" s="142">
        <f>ROUND(E347*H347,2)</f>
        <v>0</v>
      </c>
      <c r="J347" s="141"/>
      <c r="K347" s="142">
        <f>ROUND(E347*J347,2)</f>
        <v>0</v>
      </c>
      <c r="L347" s="142">
        <v>21</v>
      </c>
      <c r="M347" s="142">
        <f>G347*(1+L347/100)</f>
        <v>0</v>
      </c>
      <c r="N347" s="142"/>
      <c r="O347" s="142"/>
      <c r="P347" s="143"/>
      <c r="Q347" s="142"/>
      <c r="R347" s="136"/>
      <c r="S347" s="136"/>
      <c r="T347" s="136"/>
      <c r="U347" s="136"/>
      <c r="V347" s="136"/>
      <c r="W347" s="136"/>
      <c r="X347" s="136"/>
      <c r="Y347" s="136"/>
      <c r="Z347" s="136"/>
      <c r="AA347" s="136"/>
      <c r="AB347" s="136"/>
      <c r="AC347" s="136"/>
      <c r="AD347" s="136"/>
      <c r="AE347" s="136"/>
      <c r="AF347" s="136"/>
      <c r="AG347" s="136"/>
      <c r="AH347" s="136"/>
      <c r="AI347" s="136"/>
      <c r="AJ347" s="136"/>
      <c r="AK347" s="136"/>
      <c r="AL347" s="136"/>
      <c r="AM347" s="136"/>
      <c r="AN347" s="136"/>
      <c r="AO347" s="136"/>
      <c r="AP347" s="136"/>
      <c r="AQ347" s="136"/>
      <c r="AR347" s="136"/>
      <c r="AS347" s="136"/>
      <c r="AT347" s="136"/>
      <c r="AU347" s="136"/>
      <c r="AV347" s="136"/>
      <c r="AW347" s="136"/>
      <c r="AX347" s="136"/>
      <c r="AY347" s="136"/>
      <c r="AZ347" s="136"/>
      <c r="BA347" s="136"/>
      <c r="BB347" s="136"/>
      <c r="BC347" s="136"/>
      <c r="BD347" s="136"/>
    </row>
    <row r="348" spans="1:56" ht="22.5" outlineLevel="1" x14ac:dyDescent="0.2">
      <c r="A348" s="180">
        <v>179</v>
      </c>
      <c r="B348" s="181" t="s">
        <v>447</v>
      </c>
      <c r="C348" s="182" t="s">
        <v>448</v>
      </c>
      <c r="D348" s="183" t="s">
        <v>130</v>
      </c>
      <c r="E348" s="184">
        <v>600</v>
      </c>
      <c r="F348" s="185"/>
      <c r="G348" s="186">
        <f>ROUND(E348*F348,2)</f>
        <v>0</v>
      </c>
      <c r="H348" s="141"/>
      <c r="I348" s="142">
        <f>ROUND(E348*H348,2)</f>
        <v>0</v>
      </c>
      <c r="J348" s="141"/>
      <c r="K348" s="142">
        <f>ROUND(E348*J348,2)</f>
        <v>0</v>
      </c>
      <c r="L348" s="142">
        <v>21</v>
      </c>
      <c r="M348" s="142">
        <f>G348*(1+L348/100)</f>
        <v>0</v>
      </c>
      <c r="N348" s="142"/>
      <c r="O348" s="142"/>
      <c r="P348" s="143"/>
      <c r="Q348" s="142"/>
      <c r="R348" s="136"/>
      <c r="S348" s="136"/>
      <c r="T348" s="136"/>
      <c r="U348" s="136"/>
      <c r="V348" s="136"/>
      <c r="W348" s="136"/>
      <c r="X348" s="136"/>
      <c r="Y348" s="136"/>
      <c r="Z348" s="136"/>
      <c r="AA348" s="136"/>
      <c r="AB348" s="136"/>
      <c r="AC348" s="136"/>
      <c r="AD348" s="136"/>
      <c r="AE348" s="136"/>
      <c r="AF348" s="136"/>
      <c r="AG348" s="136"/>
      <c r="AH348" s="136"/>
      <c r="AI348" s="136"/>
      <c r="AJ348" s="136"/>
      <c r="AK348" s="136"/>
      <c r="AL348" s="136"/>
      <c r="AM348" s="136"/>
      <c r="AN348" s="136"/>
      <c r="AO348" s="136"/>
      <c r="AP348" s="136"/>
      <c r="AQ348" s="136"/>
      <c r="AR348" s="136"/>
      <c r="AS348" s="136"/>
      <c r="AT348" s="136"/>
      <c r="AU348" s="136"/>
      <c r="AV348" s="136"/>
      <c r="AW348" s="136"/>
      <c r="AX348" s="136"/>
      <c r="AY348" s="136"/>
      <c r="AZ348" s="136"/>
      <c r="BA348" s="136"/>
      <c r="BB348" s="136"/>
      <c r="BC348" s="136"/>
      <c r="BD348" s="136"/>
    </row>
    <row r="349" spans="1:56" outlineLevel="1" x14ac:dyDescent="0.2">
      <c r="A349" s="180">
        <v>180</v>
      </c>
      <c r="B349" s="158" t="s">
        <v>955</v>
      </c>
      <c r="C349" s="159" t="s">
        <v>956</v>
      </c>
      <c r="D349" s="160" t="s">
        <v>130</v>
      </c>
      <c r="E349" s="161">
        <v>139.5</v>
      </c>
      <c r="F349" s="185"/>
      <c r="G349" s="186">
        <f t="shared" ref="G349:G350" si="41">ROUND(E349*F349,2)</f>
        <v>0</v>
      </c>
      <c r="H349" s="141"/>
      <c r="I349" s="142">
        <f t="shared" ref="I349:I350" si="42">ROUND(E349*H349,2)</f>
        <v>0</v>
      </c>
      <c r="J349" s="141"/>
      <c r="K349" s="142">
        <f t="shared" ref="K349:K350" si="43">ROUND(E349*J349,2)</f>
        <v>0</v>
      </c>
      <c r="L349" s="142">
        <v>21</v>
      </c>
      <c r="M349" s="142">
        <f t="shared" ref="M349:M350" si="44">G349*(1+L349/100)</f>
        <v>0</v>
      </c>
      <c r="N349" s="142"/>
      <c r="O349" s="142"/>
      <c r="P349" s="143"/>
      <c r="Q349" s="142"/>
      <c r="R349" s="136"/>
      <c r="S349" s="136"/>
      <c r="T349" s="136"/>
      <c r="U349" s="136"/>
      <c r="V349" s="136"/>
      <c r="W349" s="136"/>
      <c r="X349" s="136"/>
      <c r="Y349" s="136"/>
      <c r="Z349" s="136"/>
      <c r="AA349" s="136"/>
      <c r="AB349" s="136"/>
      <c r="AC349" s="136"/>
      <c r="AD349" s="136"/>
      <c r="AE349" s="136"/>
      <c r="AF349" s="136"/>
      <c r="AG349" s="136"/>
      <c r="AH349" s="136"/>
      <c r="AI349" s="136"/>
      <c r="AJ349" s="136"/>
      <c r="AK349" s="136"/>
      <c r="AL349" s="136"/>
      <c r="AM349" s="136"/>
      <c r="AN349" s="136"/>
      <c r="AO349" s="136"/>
      <c r="AP349" s="136"/>
      <c r="AQ349" s="136"/>
      <c r="AR349" s="136"/>
      <c r="AS349" s="136"/>
      <c r="AT349" s="136"/>
      <c r="AU349" s="136"/>
      <c r="AV349" s="136"/>
      <c r="AW349" s="136"/>
      <c r="AX349" s="136"/>
      <c r="AY349" s="136"/>
      <c r="AZ349" s="136"/>
      <c r="BA349" s="136"/>
      <c r="BB349" s="136"/>
      <c r="BC349" s="136"/>
      <c r="BD349" s="136"/>
    </row>
    <row r="350" spans="1:56" outlineLevel="1" x14ac:dyDescent="0.2">
      <c r="A350" s="180">
        <v>181</v>
      </c>
      <c r="B350" s="158" t="s">
        <v>957</v>
      </c>
      <c r="C350" s="159" t="s">
        <v>958</v>
      </c>
      <c r="D350" s="160" t="s">
        <v>130</v>
      </c>
      <c r="E350" s="161">
        <v>139.5</v>
      </c>
      <c r="F350" s="185"/>
      <c r="G350" s="186">
        <f t="shared" si="41"/>
        <v>0</v>
      </c>
      <c r="H350" s="141"/>
      <c r="I350" s="142">
        <f t="shared" si="42"/>
        <v>0</v>
      </c>
      <c r="J350" s="141"/>
      <c r="K350" s="142">
        <f t="shared" si="43"/>
        <v>0</v>
      </c>
      <c r="L350" s="142">
        <v>21</v>
      </c>
      <c r="M350" s="142">
        <f t="shared" si="44"/>
        <v>0</v>
      </c>
      <c r="N350" s="142"/>
      <c r="O350" s="142"/>
      <c r="P350" s="143"/>
      <c r="Q350" s="142"/>
      <c r="R350" s="136"/>
      <c r="S350" s="136"/>
      <c r="T350" s="240"/>
      <c r="U350" s="136"/>
      <c r="V350" s="136"/>
      <c r="W350" s="136"/>
      <c r="X350" s="136"/>
      <c r="Y350" s="136"/>
      <c r="Z350" s="136"/>
      <c r="AA350" s="136"/>
      <c r="AB350" s="136"/>
      <c r="AC350" s="136"/>
      <c r="AD350" s="136"/>
      <c r="AE350" s="136"/>
      <c r="AF350" s="136"/>
      <c r="AG350" s="136"/>
      <c r="AH350" s="136"/>
      <c r="AI350" s="136"/>
      <c r="AJ350" s="136"/>
      <c r="AK350" s="136"/>
      <c r="AL350" s="136"/>
      <c r="AM350" s="136"/>
      <c r="AN350" s="136"/>
      <c r="AO350" s="136"/>
      <c r="AP350" s="136"/>
      <c r="AQ350" s="136"/>
      <c r="AR350" s="136"/>
      <c r="AS350" s="136"/>
      <c r="AT350" s="136"/>
      <c r="AU350" s="136"/>
      <c r="AV350" s="136"/>
      <c r="AW350" s="136"/>
      <c r="AX350" s="136"/>
      <c r="AY350" s="136"/>
      <c r="AZ350" s="136"/>
      <c r="BA350" s="136"/>
      <c r="BB350" s="136"/>
      <c r="BC350" s="136"/>
      <c r="BD350" s="136"/>
    </row>
    <row r="351" spans="1:56" outlineLevel="1" x14ac:dyDescent="0.2">
      <c r="A351" s="180">
        <v>182</v>
      </c>
      <c r="B351" s="158" t="s">
        <v>861</v>
      </c>
      <c r="C351" s="159" t="s">
        <v>862</v>
      </c>
      <c r="D351" s="160" t="s">
        <v>130</v>
      </c>
      <c r="E351" s="161">
        <v>139.5</v>
      </c>
      <c r="F351" s="185"/>
      <c r="G351" s="186">
        <f>ROUND(E351*F351,2)</f>
        <v>0</v>
      </c>
      <c r="H351" s="141"/>
      <c r="I351" s="142">
        <f>ROUND(E351*H351,2)</f>
        <v>0</v>
      </c>
      <c r="J351" s="141"/>
      <c r="K351" s="142">
        <f>ROUND(E351*J351,2)</f>
        <v>0</v>
      </c>
      <c r="L351" s="142">
        <v>21</v>
      </c>
      <c r="M351" s="142">
        <f>G351*(1+L351/100)</f>
        <v>0</v>
      </c>
      <c r="N351" s="142"/>
      <c r="O351" s="142"/>
      <c r="P351" s="143"/>
      <c r="Q351" s="142"/>
      <c r="R351" s="136"/>
      <c r="S351" s="136"/>
      <c r="T351" s="136"/>
      <c r="U351" s="136"/>
      <c r="V351" s="136"/>
      <c r="W351" s="136"/>
      <c r="X351" s="136"/>
      <c r="Y351" s="136"/>
      <c r="Z351" s="136"/>
      <c r="AA351" s="136"/>
      <c r="AB351" s="136"/>
      <c r="AC351" s="136"/>
      <c r="AD351" s="136"/>
      <c r="AE351" s="136"/>
      <c r="AF351" s="136"/>
      <c r="AG351" s="136"/>
      <c r="AH351" s="136"/>
      <c r="AI351" s="136"/>
      <c r="AJ351" s="136"/>
      <c r="AK351" s="136"/>
      <c r="AL351" s="136"/>
      <c r="AM351" s="136"/>
      <c r="AN351" s="136"/>
      <c r="AO351" s="136"/>
      <c r="AP351" s="136"/>
      <c r="AQ351" s="136"/>
      <c r="AR351" s="136"/>
      <c r="AS351" s="136"/>
      <c r="AT351" s="136"/>
      <c r="AU351" s="136"/>
      <c r="AV351" s="136"/>
      <c r="AW351" s="136"/>
      <c r="AX351" s="136"/>
      <c r="AY351" s="136"/>
      <c r="AZ351" s="136"/>
      <c r="BA351" s="136"/>
      <c r="BB351" s="136"/>
      <c r="BC351" s="136"/>
      <c r="BD351" s="136"/>
    </row>
    <row r="352" spans="1:56" outlineLevel="1" x14ac:dyDescent="0.2">
      <c r="A352" s="180">
        <v>183</v>
      </c>
      <c r="B352" s="181" t="s">
        <v>449</v>
      </c>
      <c r="C352" s="182" t="s">
        <v>450</v>
      </c>
      <c r="D352" s="183" t="s">
        <v>451</v>
      </c>
      <c r="E352" s="184">
        <v>13</v>
      </c>
      <c r="F352" s="185"/>
      <c r="G352" s="186">
        <f>ROUND(E352*F352,2)</f>
        <v>0</v>
      </c>
      <c r="H352" s="141"/>
      <c r="I352" s="142">
        <f>ROUND(E352*H352,2)</f>
        <v>0</v>
      </c>
      <c r="J352" s="141"/>
      <c r="K352" s="142">
        <f>ROUND(E352*J352,2)</f>
        <v>0</v>
      </c>
      <c r="L352" s="142">
        <v>21</v>
      </c>
      <c r="M352" s="142">
        <f>G352*(1+L352/100)</f>
        <v>0</v>
      </c>
      <c r="N352" s="142"/>
      <c r="O352" s="142"/>
      <c r="P352" s="143"/>
      <c r="Q352" s="142"/>
      <c r="R352" s="136"/>
      <c r="S352" s="136"/>
      <c r="T352" s="136"/>
      <c r="U352" s="136"/>
      <c r="V352" s="136"/>
      <c r="W352" s="136"/>
      <c r="X352" s="136"/>
      <c r="Y352" s="136"/>
      <c r="Z352" s="136"/>
      <c r="AA352" s="136"/>
      <c r="AB352" s="136"/>
      <c r="AC352" s="136"/>
      <c r="AD352" s="136"/>
      <c r="AE352" s="136"/>
      <c r="AF352" s="136"/>
      <c r="AG352" s="136"/>
      <c r="AH352" s="136"/>
      <c r="AI352" s="136"/>
      <c r="AJ352" s="136"/>
      <c r="AK352" s="136"/>
      <c r="AL352" s="136"/>
      <c r="AM352" s="136"/>
      <c r="AN352" s="136"/>
      <c r="AO352" s="136"/>
      <c r="AP352" s="136"/>
      <c r="AQ352" s="136"/>
      <c r="AR352" s="136"/>
      <c r="AS352" s="136"/>
      <c r="AT352" s="136"/>
      <c r="AU352" s="136"/>
      <c r="AV352" s="136"/>
      <c r="AW352" s="136"/>
      <c r="AX352" s="136"/>
      <c r="AY352" s="136"/>
      <c r="AZ352" s="136"/>
      <c r="BA352" s="136"/>
      <c r="BB352" s="136"/>
      <c r="BC352" s="136"/>
      <c r="BD352" s="136"/>
    </row>
    <row r="353" spans="1:56" ht="22.5" outlineLevel="1" x14ac:dyDescent="0.2">
      <c r="A353" s="180">
        <v>184</v>
      </c>
      <c r="B353" s="181" t="s">
        <v>345</v>
      </c>
      <c r="C353" s="182" t="s">
        <v>346</v>
      </c>
      <c r="D353" s="183" t="s">
        <v>155</v>
      </c>
      <c r="E353" s="184">
        <v>1</v>
      </c>
      <c r="F353" s="185"/>
      <c r="G353" s="186">
        <f t="shared" si="36"/>
        <v>0</v>
      </c>
      <c r="H353" s="171"/>
      <c r="I353" s="172">
        <f t="shared" si="37"/>
        <v>0</v>
      </c>
      <c r="J353" s="171"/>
      <c r="K353" s="172">
        <f t="shared" si="38"/>
        <v>0</v>
      </c>
      <c r="L353" s="172">
        <v>21</v>
      </c>
      <c r="M353" s="172">
        <f t="shared" si="39"/>
        <v>0</v>
      </c>
      <c r="N353" s="142"/>
      <c r="O353" s="142"/>
      <c r="P353" s="143">
        <v>0</v>
      </c>
      <c r="Q353" s="142">
        <f>ROUND(E353*P353,2)</f>
        <v>0</v>
      </c>
      <c r="R353" s="136"/>
      <c r="S353" s="136"/>
      <c r="T353" s="136"/>
      <c r="U353" s="136"/>
      <c r="V353" s="136"/>
      <c r="W353" s="136"/>
      <c r="X353" s="136"/>
      <c r="Y353" s="136"/>
      <c r="Z353" s="136"/>
      <c r="AA353" s="136" t="s">
        <v>169</v>
      </c>
      <c r="AB353" s="136"/>
      <c r="AC353" s="136"/>
      <c r="AD353" s="136"/>
      <c r="AE353" s="136"/>
      <c r="AF353" s="136"/>
      <c r="AG353" s="136"/>
      <c r="AH353" s="136"/>
      <c r="AI353" s="136"/>
      <c r="AJ353" s="136"/>
      <c r="AK353" s="136"/>
      <c r="AL353" s="136"/>
      <c r="AM353" s="136"/>
      <c r="AN353" s="136"/>
      <c r="AO353" s="136"/>
      <c r="AP353" s="136"/>
      <c r="AQ353" s="136"/>
      <c r="AR353" s="136"/>
      <c r="AS353" s="136"/>
      <c r="AT353" s="136"/>
      <c r="AU353" s="136"/>
      <c r="AV353" s="136"/>
      <c r="AW353" s="136"/>
      <c r="AX353" s="136"/>
      <c r="AY353" s="136"/>
      <c r="AZ353" s="136"/>
      <c r="BA353" s="136"/>
      <c r="BB353" s="136"/>
      <c r="BC353" s="136"/>
      <c r="BD353" s="136"/>
    </row>
    <row r="354" spans="1:56" ht="22.5" outlineLevel="1" x14ac:dyDescent="0.2">
      <c r="A354" s="180">
        <v>185</v>
      </c>
      <c r="B354" s="181" t="s">
        <v>347</v>
      </c>
      <c r="C354" s="182" t="s">
        <v>348</v>
      </c>
      <c r="D354" s="183" t="s">
        <v>0</v>
      </c>
      <c r="E354" s="184">
        <v>1.62</v>
      </c>
      <c r="F354" s="185"/>
      <c r="G354" s="186">
        <f t="shared" si="36"/>
        <v>0</v>
      </c>
      <c r="H354" s="171"/>
      <c r="I354" s="172">
        <f t="shared" si="37"/>
        <v>0</v>
      </c>
      <c r="J354" s="171"/>
      <c r="K354" s="172">
        <f t="shared" si="38"/>
        <v>0</v>
      </c>
      <c r="L354" s="172">
        <v>21</v>
      </c>
      <c r="M354" s="172">
        <f t="shared" si="39"/>
        <v>0</v>
      </c>
      <c r="N354" s="142"/>
      <c r="O354" s="142"/>
      <c r="P354" s="143">
        <v>0</v>
      </c>
      <c r="Q354" s="142">
        <f>ROUND(E354*P354,2)</f>
        <v>0</v>
      </c>
      <c r="R354" s="136"/>
      <c r="S354" s="136"/>
      <c r="T354" s="136"/>
      <c r="U354" s="136"/>
      <c r="V354" s="136"/>
      <c r="W354" s="136"/>
      <c r="X354" s="136"/>
      <c r="Y354" s="136"/>
      <c r="Z354" s="136"/>
      <c r="AA354" s="136" t="s">
        <v>169</v>
      </c>
      <c r="AB354" s="136"/>
      <c r="AC354" s="136"/>
      <c r="AD354" s="136"/>
      <c r="AE354" s="136"/>
      <c r="AF354" s="136"/>
      <c r="AG354" s="136"/>
      <c r="AH354" s="136"/>
      <c r="AI354" s="136"/>
      <c r="AJ354" s="136"/>
      <c r="AK354" s="136"/>
      <c r="AL354" s="136"/>
      <c r="AM354" s="136"/>
      <c r="AN354" s="136"/>
      <c r="AO354" s="136"/>
      <c r="AP354" s="136"/>
      <c r="AQ354" s="136"/>
      <c r="AR354" s="136"/>
      <c r="AS354" s="136"/>
      <c r="AT354" s="136"/>
      <c r="AU354" s="136"/>
      <c r="AV354" s="136"/>
      <c r="AW354" s="136"/>
      <c r="AX354" s="136"/>
      <c r="AY354" s="136"/>
      <c r="AZ354" s="136"/>
      <c r="BA354" s="136"/>
      <c r="BB354" s="136"/>
      <c r="BC354" s="136"/>
      <c r="BD354" s="136"/>
    </row>
    <row r="355" spans="1:56" ht="25.5" outlineLevel="1" x14ac:dyDescent="0.2">
      <c r="A355" s="180"/>
      <c r="B355" s="181"/>
      <c r="C355" s="241" t="s">
        <v>989</v>
      </c>
      <c r="D355" s="183"/>
      <c r="E355" s="184"/>
      <c r="F355" s="185"/>
      <c r="G355" s="195">
        <f>SUM(G284:G354)</f>
        <v>0</v>
      </c>
      <c r="H355" s="171"/>
      <c r="I355" s="172"/>
      <c r="J355" s="171"/>
      <c r="K355" s="172"/>
      <c r="L355" s="172"/>
      <c r="M355" s="172"/>
      <c r="N355" s="142"/>
      <c r="O355" s="142"/>
      <c r="P355" s="143"/>
      <c r="Q355" s="142"/>
      <c r="R355" s="136"/>
      <c r="S355" s="136"/>
      <c r="T355" s="136"/>
      <c r="U355" s="136"/>
      <c r="V355" s="136"/>
      <c r="W355" s="136"/>
      <c r="X355" s="136"/>
      <c r="Y355" s="136"/>
      <c r="Z355" s="136"/>
      <c r="AA355" s="136"/>
      <c r="AB355" s="136"/>
      <c r="AC355" s="136"/>
      <c r="AD355" s="136"/>
      <c r="AE355" s="136"/>
      <c r="AF355" s="136"/>
      <c r="AG355" s="136"/>
      <c r="AH355" s="136"/>
      <c r="AI355" s="136"/>
      <c r="AJ355" s="136"/>
      <c r="AK355" s="136"/>
      <c r="AL355" s="136"/>
      <c r="AM355" s="136"/>
      <c r="AN355" s="136"/>
      <c r="AO355" s="136"/>
      <c r="AP355" s="136"/>
      <c r="AQ355" s="136"/>
      <c r="AR355" s="136"/>
      <c r="AS355" s="136"/>
      <c r="AT355" s="136"/>
      <c r="AU355" s="136"/>
      <c r="AV355" s="136"/>
      <c r="AW355" s="136"/>
      <c r="AX355" s="136"/>
      <c r="AY355" s="136"/>
      <c r="AZ355" s="136"/>
      <c r="BA355" s="136"/>
      <c r="BB355" s="136"/>
      <c r="BC355" s="136"/>
      <c r="BD355" s="136"/>
    </row>
    <row r="356" spans="1:56" outlineLevel="1" x14ac:dyDescent="0.2">
      <c r="A356" s="193" t="s">
        <v>126</v>
      </c>
      <c r="B356" s="202">
        <v>764</v>
      </c>
      <c r="C356" s="176" t="s">
        <v>730</v>
      </c>
      <c r="D356" s="177"/>
      <c r="E356" s="178"/>
      <c r="F356" s="179"/>
      <c r="G356" s="179"/>
      <c r="H356" s="166"/>
      <c r="I356" s="166">
        <f>SUM(I357:I357)</f>
        <v>0</v>
      </c>
      <c r="J356" s="166"/>
      <c r="K356" s="166">
        <f>SUM(K357:K357)</f>
        <v>0</v>
      </c>
      <c r="L356" s="166"/>
      <c r="M356" s="166">
        <f>SUM(M357:M357)</f>
        <v>0</v>
      </c>
      <c r="N356" s="142"/>
      <c r="O356" s="142"/>
      <c r="P356" s="143"/>
      <c r="Q356" s="142"/>
      <c r="R356" s="136"/>
      <c r="S356" s="136"/>
      <c r="T356" s="136"/>
      <c r="U356" s="136"/>
      <c r="V356" s="136"/>
      <c r="W356" s="136"/>
      <c r="X356" s="136"/>
      <c r="Y356" s="136"/>
      <c r="Z356" s="136"/>
      <c r="AA356" s="136"/>
      <c r="AB356" s="136"/>
      <c r="AC356" s="136"/>
      <c r="AD356" s="136"/>
      <c r="AE356" s="136"/>
      <c r="AF356" s="136"/>
      <c r="AG356" s="136"/>
      <c r="AH356" s="136"/>
      <c r="AI356" s="136"/>
      <c r="AJ356" s="136"/>
      <c r="AK356" s="136"/>
      <c r="AL356" s="136"/>
      <c r="AM356" s="136"/>
      <c r="AN356" s="136"/>
      <c r="AO356" s="136"/>
      <c r="AP356" s="136"/>
      <c r="AQ356" s="136"/>
      <c r="AR356" s="136"/>
      <c r="AS356" s="136"/>
      <c r="AT356" s="136"/>
      <c r="AU356" s="136"/>
      <c r="AV356" s="136"/>
      <c r="AW356" s="136"/>
      <c r="AX356" s="136"/>
      <c r="AY356" s="136"/>
      <c r="AZ356" s="136"/>
      <c r="BA356" s="136"/>
      <c r="BB356" s="136"/>
      <c r="BC356" s="136"/>
      <c r="BD356" s="136"/>
    </row>
    <row r="357" spans="1:56" ht="22.5" outlineLevel="1" x14ac:dyDescent="0.2">
      <c r="A357" s="180">
        <v>186</v>
      </c>
      <c r="B357" s="181" t="s">
        <v>731</v>
      </c>
      <c r="C357" s="182" t="s">
        <v>732</v>
      </c>
      <c r="D357" s="183" t="s">
        <v>551</v>
      </c>
      <c r="E357" s="184">
        <v>39</v>
      </c>
      <c r="F357" s="185"/>
      <c r="G357" s="186">
        <f>ROUND(E357*F357,2)</f>
        <v>0</v>
      </c>
      <c r="H357" s="141"/>
      <c r="I357" s="142">
        <f>ROUND(E357*H357,2)</f>
        <v>0</v>
      </c>
      <c r="J357" s="141"/>
      <c r="K357" s="142">
        <f>ROUND(E357*J357,2)</f>
        <v>0</v>
      </c>
      <c r="L357" s="142">
        <v>21</v>
      </c>
      <c r="M357" s="142">
        <f>G357*(1+L357/100)</f>
        <v>0</v>
      </c>
      <c r="N357" s="142"/>
      <c r="O357" s="142"/>
      <c r="P357" s="143"/>
      <c r="Q357" s="142"/>
      <c r="R357" s="136"/>
      <c r="S357" s="136"/>
      <c r="T357" s="136"/>
      <c r="U357" s="136"/>
      <c r="V357" s="136"/>
      <c r="W357" s="136"/>
      <c r="X357" s="136"/>
      <c r="Y357" s="136"/>
      <c r="Z357" s="136"/>
      <c r="AA357" s="136"/>
      <c r="AB357" s="136"/>
      <c r="AC357" s="136"/>
      <c r="AD357" s="136"/>
      <c r="AE357" s="136"/>
      <c r="AF357" s="136"/>
      <c r="AG357" s="136"/>
      <c r="AH357" s="136"/>
      <c r="AI357" s="136"/>
      <c r="AJ357" s="136"/>
      <c r="AK357" s="136"/>
      <c r="AL357" s="136"/>
      <c r="AM357" s="136"/>
      <c r="AN357" s="136"/>
      <c r="AO357" s="136"/>
      <c r="AP357" s="136"/>
      <c r="AQ357" s="136"/>
      <c r="AR357" s="136"/>
      <c r="AS357" s="136"/>
      <c r="AT357" s="136"/>
      <c r="AU357" s="136"/>
      <c r="AV357" s="136"/>
      <c r="AW357" s="136"/>
      <c r="AX357" s="136"/>
      <c r="AY357" s="136"/>
      <c r="AZ357" s="136"/>
      <c r="BA357" s="136"/>
      <c r="BB357" s="136"/>
      <c r="BC357" s="136"/>
      <c r="BD357" s="136"/>
    </row>
    <row r="358" spans="1:56" outlineLevel="1" x14ac:dyDescent="0.2">
      <c r="A358" s="180"/>
      <c r="B358" s="181"/>
      <c r="C358" s="241" t="s">
        <v>988</v>
      </c>
      <c r="D358" s="183"/>
      <c r="E358" s="184"/>
      <c r="F358" s="185"/>
      <c r="G358" s="195">
        <f>SUM(G357)</f>
        <v>0</v>
      </c>
      <c r="H358" s="141"/>
      <c r="I358" s="142"/>
      <c r="J358" s="141"/>
      <c r="K358" s="142"/>
      <c r="L358" s="142"/>
      <c r="M358" s="142"/>
      <c r="N358" s="142"/>
      <c r="O358" s="142"/>
      <c r="P358" s="143"/>
      <c r="Q358" s="142"/>
      <c r="R358" s="136"/>
      <c r="S358" s="136"/>
      <c r="T358" s="136"/>
      <c r="U358" s="136"/>
      <c r="V358" s="136"/>
      <c r="W358" s="136"/>
      <c r="X358" s="136"/>
      <c r="Y358" s="136"/>
      <c r="Z358" s="136"/>
      <c r="AA358" s="136"/>
      <c r="AB358" s="136"/>
      <c r="AC358" s="136"/>
      <c r="AD358" s="136"/>
      <c r="AE358" s="136"/>
      <c r="AF358" s="136"/>
      <c r="AG358" s="136"/>
      <c r="AH358" s="136"/>
      <c r="AI358" s="136"/>
      <c r="AJ358" s="136"/>
      <c r="AK358" s="136"/>
      <c r="AL358" s="136"/>
      <c r="AM358" s="136"/>
      <c r="AN358" s="136"/>
      <c r="AO358" s="136"/>
      <c r="AP358" s="136"/>
      <c r="AQ358" s="136"/>
      <c r="AR358" s="136"/>
      <c r="AS358" s="136"/>
      <c r="AT358" s="136"/>
      <c r="AU358" s="136"/>
      <c r="AV358" s="136"/>
      <c r="AW358" s="136"/>
      <c r="AX358" s="136"/>
      <c r="AY358" s="136"/>
      <c r="AZ358" s="136"/>
      <c r="BA358" s="136"/>
      <c r="BB358" s="136"/>
      <c r="BC358" s="136"/>
      <c r="BD358" s="136"/>
    </row>
    <row r="359" spans="1:56" x14ac:dyDescent="0.2">
      <c r="A359" s="200" t="s">
        <v>126</v>
      </c>
      <c r="B359" s="175" t="s">
        <v>86</v>
      </c>
      <c r="C359" s="176" t="s">
        <v>715</v>
      </c>
      <c r="D359" s="177"/>
      <c r="E359" s="178"/>
      <c r="F359" s="179"/>
      <c r="G359" s="179"/>
      <c r="H359" s="166"/>
      <c r="I359" s="166">
        <f>SUM(I360:I369)</f>
        <v>0</v>
      </c>
      <c r="J359" s="166"/>
      <c r="K359" s="166">
        <f>SUM(K360:K369)</f>
        <v>0</v>
      </c>
      <c r="L359" s="166"/>
      <c r="M359" s="166">
        <f>SUM(M360:M369)</f>
        <v>0</v>
      </c>
      <c r="N359" s="144"/>
      <c r="O359" s="144"/>
      <c r="P359" s="145"/>
      <c r="Q359" s="144">
        <f>SUM(Q360:Q369)</f>
        <v>0</v>
      </c>
      <c r="AA359" t="s">
        <v>127</v>
      </c>
    </row>
    <row r="360" spans="1:56" ht="22.5" outlineLevel="1" x14ac:dyDescent="0.2">
      <c r="A360" s="180">
        <v>187</v>
      </c>
      <c r="B360" s="181" t="s">
        <v>349</v>
      </c>
      <c r="C360" s="182" t="s">
        <v>350</v>
      </c>
      <c r="D360" s="183" t="s">
        <v>130</v>
      </c>
      <c r="E360" s="184">
        <v>1.2</v>
      </c>
      <c r="F360" s="185"/>
      <c r="G360" s="186">
        <f t="shared" ref="G360:G369" si="45">ROUND(E360*F360,2)</f>
        <v>0</v>
      </c>
      <c r="H360" s="141"/>
      <c r="I360" s="142">
        <f>ROUND(E360*H360,2)</f>
        <v>0</v>
      </c>
      <c r="J360" s="141"/>
      <c r="K360" s="142">
        <f>ROUND(E360*J360,2)</f>
        <v>0</v>
      </c>
      <c r="L360" s="142">
        <v>21</v>
      </c>
      <c r="M360" s="142">
        <f>G360*(1+L360/100)</f>
        <v>0</v>
      </c>
      <c r="N360" s="142"/>
      <c r="O360" s="142"/>
      <c r="P360" s="143">
        <v>0</v>
      </c>
      <c r="Q360" s="142">
        <f>ROUND(E360*P360,2)</f>
        <v>0</v>
      </c>
      <c r="R360" s="136"/>
      <c r="S360" s="136"/>
      <c r="T360" s="136"/>
      <c r="U360" s="136"/>
      <c r="V360" s="136"/>
      <c r="W360" s="136"/>
      <c r="X360" s="136"/>
      <c r="Y360" s="136"/>
      <c r="Z360" s="136"/>
      <c r="AA360" s="136" t="s">
        <v>169</v>
      </c>
      <c r="AB360" s="136"/>
      <c r="AC360" s="136"/>
      <c r="AD360" s="136"/>
      <c r="AE360" s="136"/>
      <c r="AF360" s="136"/>
      <c r="AG360" s="136"/>
      <c r="AH360" s="136"/>
      <c r="AI360" s="136"/>
      <c r="AJ360" s="136"/>
      <c r="AK360" s="136"/>
      <c r="AL360" s="136"/>
      <c r="AM360" s="136"/>
      <c r="AN360" s="136"/>
      <c r="AO360" s="136"/>
      <c r="AP360" s="136"/>
      <c r="AQ360" s="136"/>
      <c r="AR360" s="136"/>
      <c r="AS360" s="136"/>
      <c r="AT360" s="136"/>
      <c r="AU360" s="136"/>
      <c r="AV360" s="136"/>
      <c r="AW360" s="136"/>
      <c r="AX360" s="136"/>
      <c r="AY360" s="136"/>
      <c r="AZ360" s="136"/>
      <c r="BA360" s="136"/>
      <c r="BB360" s="136"/>
      <c r="BC360" s="136"/>
      <c r="BD360" s="136"/>
    </row>
    <row r="361" spans="1:56" outlineLevel="1" x14ac:dyDescent="0.2">
      <c r="A361" s="180">
        <v>188</v>
      </c>
      <c r="B361" s="181" t="s">
        <v>351</v>
      </c>
      <c r="C361" s="182" t="s">
        <v>352</v>
      </c>
      <c r="D361" s="183" t="s">
        <v>130</v>
      </c>
      <c r="E361" s="184">
        <v>4</v>
      </c>
      <c r="F361" s="185"/>
      <c r="G361" s="186">
        <f t="shared" si="45"/>
        <v>0</v>
      </c>
      <c r="H361" s="141"/>
      <c r="I361" s="142">
        <f>ROUND(E361*H361,2)</f>
        <v>0</v>
      </c>
      <c r="J361" s="141"/>
      <c r="K361" s="142">
        <f>ROUND(E361*J361,2)</f>
        <v>0</v>
      </c>
      <c r="L361" s="142">
        <v>21</v>
      </c>
      <c r="M361" s="142">
        <f>G361*(1+L361/100)</f>
        <v>0</v>
      </c>
      <c r="N361" s="142"/>
      <c r="O361" s="142"/>
      <c r="P361" s="143">
        <v>0</v>
      </c>
      <c r="Q361" s="142">
        <f>ROUND(E361*P361,2)</f>
        <v>0</v>
      </c>
      <c r="R361" s="136"/>
      <c r="S361" s="136"/>
      <c r="T361" s="136"/>
      <c r="U361" s="136"/>
      <c r="V361" s="136"/>
      <c r="W361" s="136"/>
      <c r="X361" s="136"/>
      <c r="Y361" s="136"/>
      <c r="Z361" s="136"/>
      <c r="AA361" s="136" t="s">
        <v>169</v>
      </c>
      <c r="AB361" s="136"/>
      <c r="AC361" s="136"/>
      <c r="AD361" s="136"/>
      <c r="AE361" s="136"/>
      <c r="AF361" s="136"/>
      <c r="AG361" s="136"/>
      <c r="AH361" s="136"/>
      <c r="AI361" s="136"/>
      <c r="AJ361" s="136"/>
      <c r="AK361" s="136"/>
      <c r="AL361" s="136"/>
      <c r="AM361" s="136"/>
      <c r="AN361" s="136"/>
      <c r="AO361" s="136"/>
      <c r="AP361" s="136"/>
      <c r="AQ361" s="136"/>
      <c r="AR361" s="136"/>
      <c r="AS361" s="136"/>
      <c r="AT361" s="136"/>
      <c r="AU361" s="136"/>
      <c r="AV361" s="136"/>
      <c r="AW361" s="136"/>
      <c r="AX361" s="136"/>
      <c r="AY361" s="136"/>
      <c r="AZ361" s="136"/>
      <c r="BA361" s="136"/>
      <c r="BB361" s="136"/>
      <c r="BC361" s="136"/>
      <c r="BD361" s="136"/>
    </row>
    <row r="362" spans="1:56" outlineLevel="1" x14ac:dyDescent="0.2">
      <c r="A362" s="180">
        <v>189</v>
      </c>
      <c r="B362" s="196" t="s">
        <v>716</v>
      </c>
      <c r="C362" s="197" t="s">
        <v>717</v>
      </c>
      <c r="D362" s="198" t="s">
        <v>130</v>
      </c>
      <c r="E362" s="199">
        <v>170.49</v>
      </c>
      <c r="F362" s="199">
        <v>0</v>
      </c>
      <c r="G362" s="186">
        <f t="shared" si="45"/>
        <v>0</v>
      </c>
      <c r="H362" s="141"/>
      <c r="I362" s="142"/>
      <c r="J362" s="141"/>
      <c r="K362" s="142"/>
      <c r="L362" s="142"/>
      <c r="M362" s="142"/>
      <c r="N362" s="142"/>
      <c r="O362" s="142"/>
      <c r="P362" s="143"/>
      <c r="Q362" s="142"/>
      <c r="R362" s="136"/>
      <c r="S362" s="136"/>
      <c r="T362" s="136"/>
      <c r="U362" s="136"/>
      <c r="V362" s="136"/>
      <c r="W362" s="136"/>
      <c r="X362" s="136"/>
      <c r="Y362" s="136"/>
      <c r="Z362" s="136"/>
      <c r="AA362" s="136"/>
      <c r="AB362" s="136"/>
      <c r="AC362" s="136"/>
      <c r="AD362" s="136"/>
      <c r="AE362" s="136"/>
      <c r="AF362" s="136"/>
      <c r="AG362" s="136"/>
      <c r="AH362" s="136"/>
      <c r="AI362" s="136"/>
      <c r="AJ362" s="136"/>
      <c r="AK362" s="136"/>
      <c r="AL362" s="136"/>
      <c r="AM362" s="136"/>
      <c r="AN362" s="136"/>
      <c r="AO362" s="136"/>
      <c r="AP362" s="136"/>
      <c r="AQ362" s="136"/>
      <c r="AR362" s="136"/>
      <c r="AS362" s="136"/>
      <c r="AT362" s="136"/>
      <c r="AU362" s="136"/>
      <c r="AV362" s="136"/>
      <c r="AW362" s="136"/>
      <c r="AX362" s="136"/>
      <c r="AY362" s="136"/>
      <c r="AZ362" s="136"/>
      <c r="BA362" s="136"/>
      <c r="BB362" s="136"/>
      <c r="BC362" s="136"/>
      <c r="BD362" s="136"/>
    </row>
    <row r="363" spans="1:56" ht="22.5" outlineLevel="1" x14ac:dyDescent="0.2">
      <c r="A363" s="180">
        <v>190</v>
      </c>
      <c r="B363" s="196" t="s">
        <v>718</v>
      </c>
      <c r="C363" s="197" t="s">
        <v>719</v>
      </c>
      <c r="D363" s="198" t="s">
        <v>155</v>
      </c>
      <c r="E363" s="199">
        <v>12</v>
      </c>
      <c r="F363" s="199">
        <v>0</v>
      </c>
      <c r="G363" s="186">
        <f t="shared" si="45"/>
        <v>0</v>
      </c>
      <c r="H363" s="141"/>
      <c r="I363" s="142"/>
      <c r="J363" s="141"/>
      <c r="K363" s="142"/>
      <c r="L363" s="142"/>
      <c r="M363" s="142"/>
      <c r="N363" s="142"/>
      <c r="O363" s="142"/>
      <c r="P363" s="143"/>
      <c r="Q363" s="142"/>
      <c r="R363" s="136"/>
      <c r="S363" s="136"/>
      <c r="T363" s="136"/>
      <c r="U363" s="136"/>
      <c r="V363" s="136"/>
      <c r="W363" s="136"/>
      <c r="X363" s="136"/>
      <c r="Y363" s="136"/>
      <c r="Z363" s="136"/>
      <c r="AA363" s="136"/>
      <c r="AB363" s="136"/>
      <c r="AC363" s="136"/>
      <c r="AD363" s="136"/>
      <c r="AE363" s="136"/>
      <c r="AF363" s="136"/>
      <c r="AG363" s="136"/>
      <c r="AH363" s="136"/>
      <c r="AI363" s="136"/>
      <c r="AJ363" s="136"/>
      <c r="AK363" s="136"/>
      <c r="AL363" s="136"/>
      <c r="AM363" s="136"/>
      <c r="AN363" s="136"/>
      <c r="AO363" s="136"/>
      <c r="AP363" s="136"/>
      <c r="AQ363" s="136"/>
      <c r="AR363" s="136"/>
      <c r="AS363" s="136"/>
      <c r="AT363" s="136"/>
      <c r="AU363" s="136"/>
      <c r="AV363" s="136"/>
      <c r="AW363" s="136"/>
      <c r="AX363" s="136"/>
      <c r="AY363" s="136"/>
      <c r="AZ363" s="136"/>
      <c r="BA363" s="136"/>
      <c r="BB363" s="136"/>
      <c r="BC363" s="136"/>
      <c r="BD363" s="136"/>
    </row>
    <row r="364" spans="1:56" outlineLevel="1" x14ac:dyDescent="0.2">
      <c r="A364" s="180">
        <v>191</v>
      </c>
      <c r="B364" s="196" t="s">
        <v>720</v>
      </c>
      <c r="C364" s="197" t="s">
        <v>721</v>
      </c>
      <c r="D364" s="198" t="s">
        <v>130</v>
      </c>
      <c r="E364" s="199">
        <v>170.49</v>
      </c>
      <c r="F364" s="199">
        <v>0</v>
      </c>
      <c r="G364" s="186">
        <f t="shared" si="45"/>
        <v>0</v>
      </c>
      <c r="H364" s="141"/>
      <c r="I364" s="142"/>
      <c r="J364" s="141"/>
      <c r="K364" s="142"/>
      <c r="L364" s="142"/>
      <c r="M364" s="142"/>
      <c r="N364" s="142"/>
      <c r="O364" s="142"/>
      <c r="P364" s="143"/>
      <c r="Q364" s="142"/>
      <c r="R364" s="136"/>
      <c r="S364" s="136"/>
      <c r="T364" s="136"/>
      <c r="U364" s="136"/>
      <c r="V364" s="136"/>
      <c r="W364" s="136"/>
      <c r="X364" s="136"/>
      <c r="Y364" s="136"/>
      <c r="Z364" s="136"/>
      <c r="AA364" s="136"/>
      <c r="AB364" s="136"/>
      <c r="AC364" s="136"/>
      <c r="AD364" s="136"/>
      <c r="AE364" s="136"/>
      <c r="AF364" s="136"/>
      <c r="AG364" s="136"/>
      <c r="AH364" s="136"/>
      <c r="AI364" s="136"/>
      <c r="AJ364" s="136"/>
      <c r="AK364" s="136"/>
      <c r="AL364" s="136"/>
      <c r="AM364" s="136"/>
      <c r="AN364" s="136"/>
      <c r="AO364" s="136"/>
      <c r="AP364" s="136"/>
      <c r="AQ364" s="136"/>
      <c r="AR364" s="136"/>
      <c r="AS364" s="136"/>
      <c r="AT364" s="136"/>
      <c r="AU364" s="136"/>
      <c r="AV364" s="136"/>
      <c r="AW364" s="136"/>
      <c r="AX364" s="136"/>
      <c r="AY364" s="136"/>
      <c r="AZ364" s="136"/>
      <c r="BA364" s="136"/>
      <c r="BB364" s="136"/>
      <c r="BC364" s="136"/>
      <c r="BD364" s="136"/>
    </row>
    <row r="365" spans="1:56" outlineLevel="1" x14ac:dyDescent="0.2">
      <c r="A365" s="180">
        <v>192</v>
      </c>
      <c r="B365" s="196" t="s">
        <v>722</v>
      </c>
      <c r="C365" s="197" t="s">
        <v>723</v>
      </c>
      <c r="D365" s="198" t="s">
        <v>130</v>
      </c>
      <c r="E365" s="199">
        <v>255.73500000000001</v>
      </c>
      <c r="F365" s="199">
        <v>0</v>
      </c>
      <c r="G365" s="186">
        <f t="shared" si="45"/>
        <v>0</v>
      </c>
      <c r="H365" s="141"/>
      <c r="I365" s="142"/>
      <c r="J365" s="141"/>
      <c r="K365" s="142"/>
      <c r="L365" s="142"/>
      <c r="M365" s="142"/>
      <c r="N365" s="142"/>
      <c r="O365" s="142"/>
      <c r="P365" s="143"/>
      <c r="Q365" s="142"/>
      <c r="R365" s="136"/>
      <c r="S365" s="136"/>
      <c r="T365" s="136"/>
      <c r="U365" s="136"/>
      <c r="V365" s="136"/>
      <c r="W365" s="136"/>
      <c r="X365" s="136"/>
      <c r="Y365" s="136"/>
      <c r="Z365" s="136"/>
      <c r="AA365" s="136"/>
      <c r="AB365" s="136"/>
      <c r="AC365" s="136"/>
      <c r="AD365" s="136"/>
      <c r="AE365" s="136"/>
      <c r="AF365" s="136"/>
      <c r="AG365" s="136"/>
      <c r="AH365" s="136"/>
      <c r="AI365" s="136"/>
      <c r="AJ365" s="136"/>
      <c r="AK365" s="136"/>
      <c r="AL365" s="136"/>
      <c r="AM365" s="136"/>
      <c r="AN365" s="136"/>
      <c r="AO365" s="136"/>
      <c r="AP365" s="136"/>
      <c r="AQ365" s="136"/>
      <c r="AR365" s="136"/>
      <c r="AS365" s="136"/>
      <c r="AT365" s="136"/>
      <c r="AU365" s="136"/>
      <c r="AV365" s="136"/>
      <c r="AW365" s="136"/>
      <c r="AX365" s="136"/>
      <c r="AY365" s="136"/>
      <c r="AZ365" s="136"/>
      <c r="BA365" s="136"/>
      <c r="BB365" s="136"/>
      <c r="BC365" s="136"/>
      <c r="BD365" s="136"/>
    </row>
    <row r="366" spans="1:56" outlineLevel="1" x14ac:dyDescent="0.2">
      <c r="A366" s="180">
        <v>193</v>
      </c>
      <c r="B366" s="196" t="s">
        <v>724</v>
      </c>
      <c r="C366" s="197" t="s">
        <v>725</v>
      </c>
      <c r="D366" s="198" t="s">
        <v>130</v>
      </c>
      <c r="E366" s="199">
        <v>255.73500000000001</v>
      </c>
      <c r="F366" s="199">
        <v>0</v>
      </c>
      <c r="G366" s="186">
        <f t="shared" si="45"/>
        <v>0</v>
      </c>
      <c r="H366" s="141"/>
      <c r="I366" s="142"/>
      <c r="J366" s="141"/>
      <c r="K366" s="142"/>
      <c r="L366" s="142"/>
      <c r="M366" s="142"/>
      <c r="N366" s="142"/>
      <c r="O366" s="142"/>
      <c r="P366" s="143"/>
      <c r="Q366" s="142"/>
      <c r="R366" s="136"/>
      <c r="S366" s="136"/>
      <c r="T366" s="136"/>
      <c r="U366" s="136"/>
      <c r="V366" s="136"/>
      <c r="W366" s="136"/>
      <c r="X366" s="136"/>
      <c r="Y366" s="136"/>
      <c r="Z366" s="136"/>
      <c r="AA366" s="136"/>
      <c r="AB366" s="136"/>
      <c r="AC366" s="136"/>
      <c r="AD366" s="136"/>
      <c r="AE366" s="136"/>
      <c r="AF366" s="136"/>
      <c r="AG366" s="136"/>
      <c r="AH366" s="136"/>
      <c r="AI366" s="136"/>
      <c r="AJ366" s="136"/>
      <c r="AK366" s="136"/>
      <c r="AL366" s="136"/>
      <c r="AM366" s="136"/>
      <c r="AN366" s="136"/>
      <c r="AO366" s="136"/>
      <c r="AP366" s="136"/>
      <c r="AQ366" s="136"/>
      <c r="AR366" s="136"/>
      <c r="AS366" s="136"/>
      <c r="AT366" s="136"/>
      <c r="AU366" s="136"/>
      <c r="AV366" s="136"/>
      <c r="AW366" s="136"/>
      <c r="AX366" s="136"/>
      <c r="AY366" s="136"/>
      <c r="AZ366" s="136"/>
      <c r="BA366" s="136"/>
      <c r="BB366" s="136"/>
      <c r="BC366" s="136"/>
      <c r="BD366" s="136"/>
    </row>
    <row r="367" spans="1:56" ht="22.5" outlineLevel="1" x14ac:dyDescent="0.2">
      <c r="A367" s="180">
        <v>194</v>
      </c>
      <c r="B367" s="196" t="s">
        <v>726</v>
      </c>
      <c r="C367" s="197" t="s">
        <v>727</v>
      </c>
      <c r="D367" s="198" t="s">
        <v>130</v>
      </c>
      <c r="E367" s="199">
        <v>900</v>
      </c>
      <c r="F367" s="199">
        <v>0</v>
      </c>
      <c r="G367" s="186">
        <f t="shared" si="45"/>
        <v>0</v>
      </c>
      <c r="H367" s="141"/>
      <c r="I367" s="142"/>
      <c r="J367" s="141"/>
      <c r="K367" s="142"/>
      <c r="L367" s="142"/>
      <c r="M367" s="142"/>
      <c r="N367" s="142"/>
      <c r="O367" s="142"/>
      <c r="P367" s="143"/>
      <c r="Q367" s="142"/>
      <c r="R367" s="136"/>
      <c r="S367" s="136"/>
      <c r="T367" s="136"/>
      <c r="U367" s="136"/>
      <c r="V367" s="136"/>
      <c r="W367" s="136"/>
      <c r="X367" s="136"/>
      <c r="Y367" s="136"/>
      <c r="Z367" s="136"/>
      <c r="AA367" s="136"/>
      <c r="AB367" s="136"/>
      <c r="AC367" s="136"/>
      <c r="AD367" s="136"/>
      <c r="AE367" s="136"/>
      <c r="AF367" s="136"/>
      <c r="AG367" s="136"/>
      <c r="AH367" s="136"/>
      <c r="AI367" s="136"/>
      <c r="AJ367" s="136"/>
      <c r="AK367" s="136"/>
      <c r="AL367" s="136"/>
      <c r="AM367" s="136"/>
      <c r="AN367" s="136"/>
      <c r="AO367" s="136"/>
      <c r="AP367" s="136"/>
      <c r="AQ367" s="136"/>
      <c r="AR367" s="136"/>
      <c r="AS367" s="136"/>
      <c r="AT367" s="136"/>
      <c r="AU367" s="136"/>
      <c r="AV367" s="136"/>
      <c r="AW367" s="136"/>
      <c r="AX367" s="136"/>
      <c r="AY367" s="136"/>
      <c r="AZ367" s="136"/>
      <c r="BA367" s="136"/>
      <c r="BB367" s="136"/>
      <c r="BC367" s="136"/>
      <c r="BD367" s="136"/>
    </row>
    <row r="368" spans="1:56" outlineLevel="1" x14ac:dyDescent="0.2">
      <c r="A368" s="180">
        <v>195</v>
      </c>
      <c r="B368" s="181" t="s">
        <v>353</v>
      </c>
      <c r="C368" s="182" t="s">
        <v>354</v>
      </c>
      <c r="D368" s="183" t="s">
        <v>130</v>
      </c>
      <c r="E368" s="184">
        <v>4</v>
      </c>
      <c r="F368" s="185"/>
      <c r="G368" s="186">
        <f t="shared" si="45"/>
        <v>0</v>
      </c>
      <c r="H368" s="141"/>
      <c r="I368" s="142">
        <f>ROUND(E368*H368,2)</f>
        <v>0</v>
      </c>
      <c r="J368" s="141"/>
      <c r="K368" s="142">
        <f>ROUND(E368*J368,2)</f>
        <v>0</v>
      </c>
      <c r="L368" s="142">
        <v>21</v>
      </c>
      <c r="M368" s="142">
        <f>G368*(1+L368/100)</f>
        <v>0</v>
      </c>
      <c r="N368" s="142"/>
      <c r="O368" s="142"/>
      <c r="P368" s="143">
        <v>0</v>
      </c>
      <c r="Q368" s="142">
        <f>ROUND(E368*P368,2)</f>
        <v>0</v>
      </c>
      <c r="R368" s="136"/>
      <c r="S368" s="136"/>
      <c r="T368" s="136"/>
      <c r="U368" s="136"/>
      <c r="V368" s="136"/>
      <c r="W368" s="136"/>
      <c r="X368" s="136"/>
      <c r="Y368" s="136"/>
      <c r="Z368" s="136"/>
      <c r="AA368" s="136" t="s">
        <v>169</v>
      </c>
      <c r="AB368" s="136"/>
      <c r="AC368" s="136"/>
      <c r="AD368" s="136"/>
      <c r="AE368" s="136"/>
      <c r="AF368" s="136"/>
      <c r="AG368" s="136"/>
      <c r="AH368" s="136"/>
      <c r="AI368" s="136"/>
      <c r="AJ368" s="136"/>
      <c r="AK368" s="136"/>
      <c r="AL368" s="136"/>
      <c r="AM368" s="136"/>
      <c r="AN368" s="136"/>
      <c r="AO368" s="136"/>
      <c r="AP368" s="136"/>
      <c r="AQ368" s="136"/>
      <c r="AR368" s="136"/>
      <c r="AS368" s="136"/>
      <c r="AT368" s="136"/>
      <c r="AU368" s="136"/>
      <c r="AV368" s="136"/>
      <c r="AW368" s="136"/>
      <c r="AX368" s="136"/>
      <c r="AY368" s="136"/>
      <c r="AZ368" s="136"/>
      <c r="BA368" s="136"/>
      <c r="BB368" s="136"/>
      <c r="BC368" s="136"/>
      <c r="BD368" s="136"/>
    </row>
    <row r="369" spans="1:56" ht="22.5" outlineLevel="1" x14ac:dyDescent="0.2">
      <c r="A369" s="180">
        <v>196</v>
      </c>
      <c r="B369" s="181" t="s">
        <v>355</v>
      </c>
      <c r="C369" s="182" t="s">
        <v>356</v>
      </c>
      <c r="D369" s="183" t="s">
        <v>0</v>
      </c>
      <c r="E369" s="184">
        <v>6.03</v>
      </c>
      <c r="F369" s="185"/>
      <c r="G369" s="186">
        <f t="shared" si="45"/>
        <v>0</v>
      </c>
      <c r="H369" s="141"/>
      <c r="I369" s="142">
        <f>ROUND(E369*H369,2)</f>
        <v>0</v>
      </c>
      <c r="J369" s="141"/>
      <c r="K369" s="142">
        <f>ROUND(E369*J369,2)</f>
        <v>0</v>
      </c>
      <c r="L369" s="142">
        <v>21</v>
      </c>
      <c r="M369" s="142">
        <f>G369*(1+L369/100)</f>
        <v>0</v>
      </c>
      <c r="N369" s="142"/>
      <c r="O369" s="142"/>
      <c r="P369" s="143">
        <v>0</v>
      </c>
      <c r="Q369" s="142">
        <f>ROUND(E369*P369,2)</f>
        <v>0</v>
      </c>
      <c r="R369" s="136"/>
      <c r="S369" s="136"/>
      <c r="T369" s="136"/>
      <c r="U369" s="136"/>
      <c r="V369" s="136"/>
      <c r="W369" s="136"/>
      <c r="X369" s="136"/>
      <c r="Y369" s="136"/>
      <c r="Z369" s="136"/>
      <c r="AA369" s="136" t="s">
        <v>169</v>
      </c>
      <c r="AB369" s="136"/>
      <c r="AC369" s="136"/>
      <c r="AD369" s="136"/>
      <c r="AE369" s="136"/>
      <c r="AF369" s="136"/>
      <c r="AG369" s="136"/>
      <c r="AH369" s="136"/>
      <c r="AI369" s="136"/>
      <c r="AJ369" s="136"/>
      <c r="AK369" s="136"/>
      <c r="AL369" s="136"/>
      <c r="AM369" s="136"/>
      <c r="AN369" s="136"/>
      <c r="AO369" s="136"/>
      <c r="AP369" s="136"/>
      <c r="AQ369" s="136"/>
      <c r="AR369" s="136"/>
      <c r="AS369" s="136"/>
      <c r="AT369" s="136"/>
      <c r="AU369" s="136"/>
      <c r="AV369" s="136"/>
      <c r="AW369" s="136"/>
      <c r="AX369" s="136"/>
      <c r="AY369" s="136"/>
      <c r="AZ369" s="136"/>
      <c r="BA369" s="136"/>
      <c r="BB369" s="136"/>
      <c r="BC369" s="136"/>
      <c r="BD369" s="136"/>
    </row>
    <row r="370" spans="1:56" outlineLevel="1" x14ac:dyDescent="0.2">
      <c r="A370" s="180"/>
      <c r="B370" s="181"/>
      <c r="C370" s="241" t="s">
        <v>987</v>
      </c>
      <c r="D370" s="183"/>
      <c r="E370" s="184"/>
      <c r="F370" s="185"/>
      <c r="G370" s="195">
        <f>SUM(G360:G369)</f>
        <v>0</v>
      </c>
      <c r="H370" s="141"/>
      <c r="I370" s="142"/>
      <c r="J370" s="141"/>
      <c r="K370" s="142"/>
      <c r="L370" s="142"/>
      <c r="M370" s="142"/>
      <c r="N370" s="142"/>
      <c r="O370" s="142"/>
      <c r="P370" s="143"/>
      <c r="Q370" s="142"/>
      <c r="R370" s="136"/>
      <c r="S370" s="136"/>
      <c r="T370" s="136"/>
      <c r="U370" s="136"/>
      <c r="V370" s="136"/>
      <c r="W370" s="136"/>
      <c r="X370" s="136"/>
      <c r="Y370" s="136"/>
      <c r="Z370" s="136"/>
      <c r="AA370" s="136"/>
      <c r="AB370" s="136"/>
      <c r="AC370" s="136"/>
      <c r="AD370" s="136"/>
      <c r="AE370" s="136"/>
      <c r="AF370" s="136"/>
      <c r="AG370" s="136"/>
      <c r="AH370" s="136"/>
      <c r="AI370" s="136"/>
      <c r="AJ370" s="136"/>
      <c r="AK370" s="136"/>
      <c r="AL370" s="136"/>
      <c r="AM370" s="136"/>
      <c r="AN370" s="136"/>
      <c r="AO370" s="136"/>
      <c r="AP370" s="136"/>
      <c r="AQ370" s="136"/>
      <c r="AR370" s="136"/>
      <c r="AS370" s="136"/>
      <c r="AT370" s="136"/>
      <c r="AU370" s="136"/>
      <c r="AV370" s="136"/>
      <c r="AW370" s="136"/>
      <c r="AX370" s="136"/>
      <c r="AY370" s="136"/>
      <c r="AZ370" s="136"/>
      <c r="BA370" s="136"/>
      <c r="BB370" s="136"/>
      <c r="BC370" s="136"/>
      <c r="BD370" s="136"/>
    </row>
    <row r="371" spans="1:56" x14ac:dyDescent="0.2">
      <c r="A371" s="193" t="s">
        <v>126</v>
      </c>
      <c r="B371" s="175" t="s">
        <v>88</v>
      </c>
      <c r="C371" s="176" t="s">
        <v>953</v>
      </c>
      <c r="D371" s="177"/>
      <c r="E371" s="178"/>
      <c r="F371" s="179"/>
      <c r="G371" s="179"/>
      <c r="H371" s="170"/>
      <c r="I371" s="170" t="e">
        <f>SUM(#REF!)</f>
        <v>#REF!</v>
      </c>
      <c r="J371" s="170"/>
      <c r="K371" s="170" t="e">
        <f>SUM(#REF!)</f>
        <v>#REF!</v>
      </c>
      <c r="L371" s="170"/>
      <c r="M371" s="170" t="e">
        <f>SUM(#REF!)</f>
        <v>#REF!</v>
      </c>
      <c r="N371" s="144"/>
      <c r="O371" s="144"/>
      <c r="P371" s="145"/>
      <c r="Q371" s="144" t="e">
        <f>SUM(#REF!)</f>
        <v>#REF!</v>
      </c>
      <c r="AA371" t="s">
        <v>127</v>
      </c>
    </row>
    <row r="372" spans="1:56" ht="22.5" x14ac:dyDescent="0.2">
      <c r="A372" s="180">
        <v>197</v>
      </c>
      <c r="B372" s="158" t="s">
        <v>894</v>
      </c>
      <c r="C372" s="159" t="s">
        <v>895</v>
      </c>
      <c r="D372" s="160" t="s">
        <v>155</v>
      </c>
      <c r="E372" s="161">
        <v>2</v>
      </c>
      <c r="F372" s="185"/>
      <c r="G372" s="186">
        <f t="shared" ref="G372:G402" si="46">ROUND(E372*F372,2)</f>
        <v>0</v>
      </c>
      <c r="H372" s="153"/>
      <c r="I372" s="154">
        <f t="shared" ref="I372:I402" si="47">ROUND(E372*H372,2)</f>
        <v>0</v>
      </c>
      <c r="J372" s="153"/>
      <c r="K372" s="154">
        <f t="shared" ref="K372:K402" si="48">ROUND(E372*J372,2)</f>
        <v>0</v>
      </c>
      <c r="L372" s="154">
        <v>21</v>
      </c>
      <c r="M372" s="154">
        <f t="shared" ref="M372:M402" si="49">G372*(1+L372/100)</f>
        <v>0</v>
      </c>
      <c r="N372" s="155"/>
      <c r="O372" s="155"/>
      <c r="P372" s="156"/>
      <c r="Q372" s="155"/>
    </row>
    <row r="373" spans="1:56" ht="22.5" x14ac:dyDescent="0.2">
      <c r="A373" s="180">
        <v>198</v>
      </c>
      <c r="B373" s="158" t="s">
        <v>896</v>
      </c>
      <c r="C373" s="159" t="s">
        <v>897</v>
      </c>
      <c r="D373" s="160" t="s">
        <v>155</v>
      </c>
      <c r="E373" s="161">
        <v>4</v>
      </c>
      <c r="F373" s="185"/>
      <c r="G373" s="186">
        <f t="shared" si="46"/>
        <v>0</v>
      </c>
      <c r="H373" s="153"/>
      <c r="I373" s="154">
        <f t="shared" si="47"/>
        <v>0</v>
      </c>
      <c r="J373" s="153"/>
      <c r="K373" s="154">
        <f t="shared" si="48"/>
        <v>0</v>
      </c>
      <c r="L373" s="154">
        <v>21</v>
      </c>
      <c r="M373" s="154">
        <f t="shared" si="49"/>
        <v>0</v>
      </c>
      <c r="N373" s="155"/>
      <c r="O373" s="155"/>
      <c r="P373" s="156"/>
      <c r="Q373" s="155"/>
    </row>
    <row r="374" spans="1:56" ht="33.75" x14ac:dyDescent="0.2">
      <c r="A374" s="180">
        <v>199</v>
      </c>
      <c r="B374" s="158" t="s">
        <v>898</v>
      </c>
      <c r="C374" s="159" t="s">
        <v>899</v>
      </c>
      <c r="D374" s="160" t="s">
        <v>155</v>
      </c>
      <c r="E374" s="161">
        <v>2</v>
      </c>
      <c r="F374" s="185"/>
      <c r="G374" s="186">
        <f t="shared" si="46"/>
        <v>0</v>
      </c>
      <c r="H374" s="153"/>
      <c r="I374" s="154">
        <f t="shared" si="47"/>
        <v>0</v>
      </c>
      <c r="J374" s="153"/>
      <c r="K374" s="154">
        <f t="shared" si="48"/>
        <v>0</v>
      </c>
      <c r="L374" s="154">
        <v>21</v>
      </c>
      <c r="M374" s="154">
        <f t="shared" si="49"/>
        <v>0</v>
      </c>
      <c r="N374" s="155"/>
      <c r="O374" s="155"/>
      <c r="P374" s="156"/>
      <c r="Q374" s="155"/>
    </row>
    <row r="375" spans="1:56" x14ac:dyDescent="0.2">
      <c r="A375" s="180">
        <v>200</v>
      </c>
      <c r="B375" s="158" t="s">
        <v>900</v>
      </c>
      <c r="C375" s="159" t="s">
        <v>901</v>
      </c>
      <c r="D375" s="160" t="s">
        <v>551</v>
      </c>
      <c r="E375" s="161">
        <v>1</v>
      </c>
      <c r="F375" s="185"/>
      <c r="G375" s="186">
        <f t="shared" si="46"/>
        <v>0</v>
      </c>
      <c r="H375" s="153"/>
      <c r="I375" s="154">
        <f t="shared" si="47"/>
        <v>0</v>
      </c>
      <c r="J375" s="153"/>
      <c r="K375" s="154">
        <f t="shared" si="48"/>
        <v>0</v>
      </c>
      <c r="L375" s="154">
        <v>21</v>
      </c>
      <c r="M375" s="154">
        <f t="shared" si="49"/>
        <v>0</v>
      </c>
      <c r="N375" s="155"/>
      <c r="O375" s="155"/>
      <c r="P375" s="156"/>
      <c r="Q375" s="155"/>
    </row>
    <row r="376" spans="1:56" x14ac:dyDescent="0.2">
      <c r="A376" s="180">
        <v>201</v>
      </c>
      <c r="B376" s="158" t="s">
        <v>902</v>
      </c>
      <c r="C376" s="159" t="s">
        <v>903</v>
      </c>
      <c r="D376" s="160" t="s">
        <v>551</v>
      </c>
      <c r="E376" s="161">
        <v>4</v>
      </c>
      <c r="F376" s="185"/>
      <c r="G376" s="186">
        <f t="shared" si="46"/>
        <v>0</v>
      </c>
      <c r="H376" s="153"/>
      <c r="I376" s="154">
        <f t="shared" si="47"/>
        <v>0</v>
      </c>
      <c r="J376" s="153"/>
      <c r="K376" s="154">
        <f t="shared" si="48"/>
        <v>0</v>
      </c>
      <c r="L376" s="154">
        <v>21</v>
      </c>
      <c r="M376" s="154">
        <f t="shared" si="49"/>
        <v>0</v>
      </c>
      <c r="N376" s="155"/>
      <c r="O376" s="155"/>
      <c r="P376" s="156"/>
      <c r="Q376" s="155"/>
    </row>
    <row r="377" spans="1:56" x14ac:dyDescent="0.2">
      <c r="A377" s="180">
        <v>202</v>
      </c>
      <c r="B377" s="158" t="s">
        <v>904</v>
      </c>
      <c r="C377" s="159" t="s">
        <v>905</v>
      </c>
      <c r="D377" s="160" t="s">
        <v>155</v>
      </c>
      <c r="E377" s="161">
        <v>6</v>
      </c>
      <c r="F377" s="185"/>
      <c r="G377" s="186">
        <f t="shared" si="46"/>
        <v>0</v>
      </c>
      <c r="H377" s="153"/>
      <c r="I377" s="154">
        <f t="shared" si="47"/>
        <v>0</v>
      </c>
      <c r="J377" s="153"/>
      <c r="K377" s="154">
        <f t="shared" si="48"/>
        <v>0</v>
      </c>
      <c r="L377" s="154">
        <v>21</v>
      </c>
      <c r="M377" s="154">
        <f t="shared" si="49"/>
        <v>0</v>
      </c>
      <c r="N377" s="155"/>
      <c r="O377" s="155"/>
      <c r="P377" s="156"/>
      <c r="Q377" s="155"/>
    </row>
    <row r="378" spans="1:56" x14ac:dyDescent="0.2">
      <c r="A378" s="180">
        <v>203</v>
      </c>
      <c r="B378" s="158" t="s">
        <v>906</v>
      </c>
      <c r="C378" s="159" t="s">
        <v>907</v>
      </c>
      <c r="D378" s="160" t="s">
        <v>155</v>
      </c>
      <c r="E378" s="161">
        <v>13</v>
      </c>
      <c r="F378" s="185"/>
      <c r="G378" s="186">
        <f t="shared" si="46"/>
        <v>0</v>
      </c>
      <c r="H378" s="153"/>
      <c r="I378" s="154">
        <f t="shared" si="47"/>
        <v>0</v>
      </c>
      <c r="J378" s="153"/>
      <c r="K378" s="154">
        <f t="shared" si="48"/>
        <v>0</v>
      </c>
      <c r="L378" s="154">
        <v>21</v>
      </c>
      <c r="M378" s="154">
        <f t="shared" si="49"/>
        <v>0</v>
      </c>
      <c r="N378" s="155"/>
      <c r="O378" s="155"/>
      <c r="P378" s="156"/>
      <c r="Q378" s="155"/>
    </row>
    <row r="379" spans="1:56" x14ac:dyDescent="0.2">
      <c r="A379" s="180">
        <v>204</v>
      </c>
      <c r="B379" s="158" t="s">
        <v>908</v>
      </c>
      <c r="C379" s="159" t="s">
        <v>909</v>
      </c>
      <c r="D379" s="160" t="s">
        <v>155</v>
      </c>
      <c r="E379" s="161">
        <v>21</v>
      </c>
      <c r="F379" s="185"/>
      <c r="G379" s="186">
        <f t="shared" si="46"/>
        <v>0</v>
      </c>
      <c r="H379" s="153"/>
      <c r="I379" s="154">
        <f t="shared" si="47"/>
        <v>0</v>
      </c>
      <c r="J379" s="153"/>
      <c r="K379" s="154">
        <f t="shared" si="48"/>
        <v>0</v>
      </c>
      <c r="L379" s="154">
        <v>21</v>
      </c>
      <c r="M379" s="154">
        <f t="shared" si="49"/>
        <v>0</v>
      </c>
      <c r="N379" s="155"/>
      <c r="O379" s="155"/>
      <c r="P379" s="156"/>
      <c r="Q379" s="155"/>
    </row>
    <row r="380" spans="1:56" x14ac:dyDescent="0.2">
      <c r="A380" s="180">
        <v>205</v>
      </c>
      <c r="B380" s="158" t="s">
        <v>910</v>
      </c>
      <c r="C380" s="159" t="s">
        <v>911</v>
      </c>
      <c r="D380" s="160" t="s">
        <v>155</v>
      </c>
      <c r="E380" s="161">
        <v>12</v>
      </c>
      <c r="F380" s="185"/>
      <c r="G380" s="186">
        <f t="shared" si="46"/>
        <v>0</v>
      </c>
      <c r="H380" s="153"/>
      <c r="I380" s="154">
        <f t="shared" si="47"/>
        <v>0</v>
      </c>
      <c r="J380" s="153"/>
      <c r="K380" s="154">
        <f t="shared" si="48"/>
        <v>0</v>
      </c>
      <c r="L380" s="154">
        <v>21</v>
      </c>
      <c r="M380" s="154">
        <f t="shared" si="49"/>
        <v>0</v>
      </c>
      <c r="N380" s="155"/>
      <c r="O380" s="155"/>
      <c r="P380" s="156"/>
      <c r="Q380" s="155"/>
    </row>
    <row r="381" spans="1:56" x14ac:dyDescent="0.2">
      <c r="A381" s="180">
        <v>206</v>
      </c>
      <c r="B381" s="158" t="s">
        <v>912</v>
      </c>
      <c r="C381" s="159" t="s">
        <v>911</v>
      </c>
      <c r="D381" s="160" t="s">
        <v>155</v>
      </c>
      <c r="E381" s="161">
        <v>4</v>
      </c>
      <c r="F381" s="185"/>
      <c r="G381" s="186">
        <f t="shared" si="46"/>
        <v>0</v>
      </c>
      <c r="H381" s="153"/>
      <c r="I381" s="154">
        <f t="shared" si="47"/>
        <v>0</v>
      </c>
      <c r="J381" s="153"/>
      <c r="K381" s="154">
        <f t="shared" si="48"/>
        <v>0</v>
      </c>
      <c r="L381" s="154">
        <v>21</v>
      </c>
      <c r="M381" s="154">
        <f t="shared" si="49"/>
        <v>0</v>
      </c>
      <c r="N381" s="155"/>
      <c r="O381" s="155"/>
      <c r="P381" s="156"/>
      <c r="Q381" s="155"/>
    </row>
    <row r="382" spans="1:56" ht="22.5" x14ac:dyDescent="0.2">
      <c r="A382" s="180">
        <v>207</v>
      </c>
      <c r="B382" s="158" t="s">
        <v>913</v>
      </c>
      <c r="C382" s="159" t="s">
        <v>914</v>
      </c>
      <c r="D382" s="160" t="s">
        <v>155</v>
      </c>
      <c r="E382" s="161">
        <v>4</v>
      </c>
      <c r="F382" s="185"/>
      <c r="G382" s="186">
        <f t="shared" si="46"/>
        <v>0</v>
      </c>
      <c r="H382" s="153"/>
      <c r="I382" s="154">
        <f t="shared" si="47"/>
        <v>0</v>
      </c>
      <c r="J382" s="153"/>
      <c r="K382" s="154">
        <f t="shared" si="48"/>
        <v>0</v>
      </c>
      <c r="L382" s="154">
        <v>21</v>
      </c>
      <c r="M382" s="154">
        <f t="shared" si="49"/>
        <v>0</v>
      </c>
      <c r="N382" s="155"/>
      <c r="O382" s="155"/>
      <c r="P382" s="156"/>
      <c r="Q382" s="155"/>
    </row>
    <row r="383" spans="1:56" x14ac:dyDescent="0.2">
      <c r="A383" s="180">
        <v>208</v>
      </c>
      <c r="B383" s="158" t="s">
        <v>915</v>
      </c>
      <c r="C383" s="159" t="s">
        <v>916</v>
      </c>
      <c r="D383" s="160" t="s">
        <v>155</v>
      </c>
      <c r="E383" s="161">
        <v>4</v>
      </c>
      <c r="F383" s="185"/>
      <c r="G383" s="186">
        <f t="shared" si="46"/>
        <v>0</v>
      </c>
      <c r="H383" s="153"/>
      <c r="I383" s="154">
        <f t="shared" si="47"/>
        <v>0</v>
      </c>
      <c r="J383" s="153"/>
      <c r="K383" s="154">
        <f t="shared" si="48"/>
        <v>0</v>
      </c>
      <c r="L383" s="154">
        <v>21</v>
      </c>
      <c r="M383" s="154">
        <f t="shared" si="49"/>
        <v>0</v>
      </c>
      <c r="N383" s="155"/>
      <c r="O383" s="155"/>
      <c r="P383" s="156"/>
      <c r="Q383" s="155"/>
    </row>
    <row r="384" spans="1:56" ht="22.5" x14ac:dyDescent="0.2">
      <c r="A384" s="180">
        <v>209</v>
      </c>
      <c r="B384" s="158" t="s">
        <v>917</v>
      </c>
      <c r="C384" s="159" t="s">
        <v>918</v>
      </c>
      <c r="D384" s="160" t="s">
        <v>155</v>
      </c>
      <c r="E384" s="161">
        <v>0</v>
      </c>
      <c r="F384" s="185"/>
      <c r="G384" s="186">
        <f t="shared" si="46"/>
        <v>0</v>
      </c>
      <c r="H384" s="153"/>
      <c r="I384" s="154">
        <f t="shared" si="47"/>
        <v>0</v>
      </c>
      <c r="J384" s="153"/>
      <c r="K384" s="154">
        <f t="shared" si="48"/>
        <v>0</v>
      </c>
      <c r="L384" s="154">
        <v>21</v>
      </c>
      <c r="M384" s="154">
        <f t="shared" si="49"/>
        <v>0</v>
      </c>
      <c r="N384" s="155"/>
      <c r="O384" s="155"/>
      <c r="P384" s="156"/>
      <c r="Q384" s="155"/>
    </row>
    <row r="385" spans="1:17" x14ac:dyDescent="0.2">
      <c r="A385" s="180">
        <v>210</v>
      </c>
      <c r="B385" s="158" t="s">
        <v>919</v>
      </c>
      <c r="C385" s="159" t="s">
        <v>920</v>
      </c>
      <c r="D385" s="160" t="s">
        <v>155</v>
      </c>
      <c r="E385" s="161">
        <v>8</v>
      </c>
      <c r="F385" s="185"/>
      <c r="G385" s="186">
        <f t="shared" si="46"/>
        <v>0</v>
      </c>
      <c r="H385" s="153"/>
      <c r="I385" s="154">
        <f t="shared" si="47"/>
        <v>0</v>
      </c>
      <c r="J385" s="153"/>
      <c r="K385" s="154">
        <f t="shared" si="48"/>
        <v>0</v>
      </c>
      <c r="L385" s="154">
        <v>21</v>
      </c>
      <c r="M385" s="154">
        <f t="shared" si="49"/>
        <v>0</v>
      </c>
      <c r="N385" s="155"/>
      <c r="O385" s="155"/>
      <c r="P385" s="156"/>
      <c r="Q385" s="155"/>
    </row>
    <row r="386" spans="1:17" x14ac:dyDescent="0.2">
      <c r="A386" s="180">
        <v>211</v>
      </c>
      <c r="B386" s="158" t="s">
        <v>921</v>
      </c>
      <c r="C386" s="159" t="s">
        <v>922</v>
      </c>
      <c r="D386" s="160" t="s">
        <v>155</v>
      </c>
      <c r="E386" s="161">
        <v>4</v>
      </c>
      <c r="F386" s="185"/>
      <c r="G386" s="186">
        <f t="shared" si="46"/>
        <v>0</v>
      </c>
      <c r="H386" s="153"/>
      <c r="I386" s="154">
        <f t="shared" si="47"/>
        <v>0</v>
      </c>
      <c r="J386" s="153"/>
      <c r="K386" s="154">
        <f t="shared" si="48"/>
        <v>0</v>
      </c>
      <c r="L386" s="154">
        <v>21</v>
      </c>
      <c r="M386" s="154">
        <f t="shared" si="49"/>
        <v>0</v>
      </c>
      <c r="N386" s="155"/>
      <c r="O386" s="155"/>
      <c r="P386" s="156"/>
      <c r="Q386" s="155"/>
    </row>
    <row r="387" spans="1:17" ht="22.5" x14ac:dyDescent="0.2">
      <c r="A387" s="180">
        <v>212</v>
      </c>
      <c r="B387" s="158" t="s">
        <v>923</v>
      </c>
      <c r="C387" s="159" t="s">
        <v>924</v>
      </c>
      <c r="D387" s="160" t="s">
        <v>155</v>
      </c>
      <c r="E387" s="161">
        <v>4</v>
      </c>
      <c r="F387" s="185"/>
      <c r="G387" s="186">
        <f t="shared" si="46"/>
        <v>0</v>
      </c>
      <c r="H387" s="153"/>
      <c r="I387" s="154">
        <f t="shared" si="47"/>
        <v>0</v>
      </c>
      <c r="J387" s="153"/>
      <c r="K387" s="154">
        <f t="shared" si="48"/>
        <v>0</v>
      </c>
      <c r="L387" s="154">
        <v>21</v>
      </c>
      <c r="M387" s="154">
        <f t="shared" si="49"/>
        <v>0</v>
      </c>
      <c r="N387" s="155"/>
      <c r="O387" s="155"/>
      <c r="P387" s="156"/>
      <c r="Q387" s="155"/>
    </row>
    <row r="388" spans="1:17" x14ac:dyDescent="0.2">
      <c r="A388" s="180">
        <v>213</v>
      </c>
      <c r="B388" s="158" t="s">
        <v>925</v>
      </c>
      <c r="C388" s="159" t="s">
        <v>926</v>
      </c>
      <c r="D388" s="160" t="s">
        <v>155</v>
      </c>
      <c r="E388" s="161">
        <v>2</v>
      </c>
      <c r="F388" s="185"/>
      <c r="G388" s="186">
        <f t="shared" si="46"/>
        <v>0</v>
      </c>
      <c r="H388" s="153"/>
      <c r="I388" s="154">
        <f t="shared" si="47"/>
        <v>0</v>
      </c>
      <c r="J388" s="153"/>
      <c r="K388" s="154">
        <f t="shared" si="48"/>
        <v>0</v>
      </c>
      <c r="L388" s="154">
        <v>21</v>
      </c>
      <c r="M388" s="154">
        <f t="shared" si="49"/>
        <v>0</v>
      </c>
      <c r="N388" s="155"/>
      <c r="O388" s="155"/>
      <c r="P388" s="156"/>
      <c r="Q388" s="155"/>
    </row>
    <row r="389" spans="1:17" x14ac:dyDescent="0.2">
      <c r="A389" s="180">
        <v>214</v>
      </c>
      <c r="B389" s="158" t="s">
        <v>927</v>
      </c>
      <c r="C389" s="159" t="s">
        <v>928</v>
      </c>
      <c r="D389" s="160" t="s">
        <v>166</v>
      </c>
      <c r="E389" s="161">
        <v>2.0059999999999998</v>
      </c>
      <c r="F389" s="185"/>
      <c r="G389" s="186">
        <f t="shared" si="46"/>
        <v>0</v>
      </c>
      <c r="H389" s="153"/>
      <c r="I389" s="154">
        <f t="shared" si="47"/>
        <v>0</v>
      </c>
      <c r="J389" s="153"/>
      <c r="K389" s="154">
        <f t="shared" si="48"/>
        <v>0</v>
      </c>
      <c r="L389" s="154">
        <v>21</v>
      </c>
      <c r="M389" s="154">
        <f t="shared" si="49"/>
        <v>0</v>
      </c>
      <c r="N389" s="155"/>
      <c r="O389" s="155"/>
      <c r="P389" s="156"/>
      <c r="Q389" s="155"/>
    </row>
    <row r="390" spans="1:17" x14ac:dyDescent="0.2">
      <c r="A390" s="180">
        <v>215</v>
      </c>
      <c r="B390" s="158" t="s">
        <v>929</v>
      </c>
      <c r="C390" s="159" t="s">
        <v>930</v>
      </c>
      <c r="D390" s="160" t="s">
        <v>0</v>
      </c>
      <c r="E390" s="161">
        <v>1.1000000000000001</v>
      </c>
      <c r="F390" s="185"/>
      <c r="G390" s="186">
        <f t="shared" si="46"/>
        <v>0</v>
      </c>
      <c r="H390" s="153"/>
      <c r="I390" s="154">
        <f t="shared" si="47"/>
        <v>0</v>
      </c>
      <c r="J390" s="153"/>
      <c r="K390" s="154">
        <f t="shared" si="48"/>
        <v>0</v>
      </c>
      <c r="L390" s="154">
        <v>21</v>
      </c>
      <c r="M390" s="154">
        <f t="shared" si="49"/>
        <v>0</v>
      </c>
      <c r="N390" s="155"/>
      <c r="O390" s="155"/>
      <c r="P390" s="156"/>
      <c r="Q390" s="155"/>
    </row>
    <row r="391" spans="1:17" x14ac:dyDescent="0.2">
      <c r="A391" s="180">
        <v>216</v>
      </c>
      <c r="B391" s="158" t="s">
        <v>931</v>
      </c>
      <c r="C391" s="159" t="s">
        <v>932</v>
      </c>
      <c r="D391" s="160" t="s">
        <v>155</v>
      </c>
      <c r="E391" s="161">
        <v>4</v>
      </c>
      <c r="F391" s="185"/>
      <c r="G391" s="186">
        <f t="shared" si="46"/>
        <v>0</v>
      </c>
      <c r="H391" s="153"/>
      <c r="I391" s="154">
        <f t="shared" si="47"/>
        <v>0</v>
      </c>
      <c r="J391" s="153"/>
      <c r="K391" s="154">
        <f t="shared" si="48"/>
        <v>0</v>
      </c>
      <c r="L391" s="154">
        <v>21</v>
      </c>
      <c r="M391" s="154">
        <f t="shared" si="49"/>
        <v>0</v>
      </c>
      <c r="N391" s="155"/>
      <c r="O391" s="155"/>
      <c r="P391" s="156"/>
      <c r="Q391" s="155"/>
    </row>
    <row r="392" spans="1:17" ht="22.5" x14ac:dyDescent="0.2">
      <c r="A392" s="180">
        <v>217</v>
      </c>
      <c r="B392" s="158" t="s">
        <v>933</v>
      </c>
      <c r="C392" s="159" t="s">
        <v>895</v>
      </c>
      <c r="D392" s="160" t="s">
        <v>155</v>
      </c>
      <c r="E392" s="161">
        <v>2</v>
      </c>
      <c r="F392" s="185"/>
      <c r="G392" s="186">
        <f t="shared" si="46"/>
        <v>0</v>
      </c>
      <c r="H392" s="153"/>
      <c r="I392" s="154">
        <f t="shared" si="47"/>
        <v>0</v>
      </c>
      <c r="J392" s="153"/>
      <c r="K392" s="154">
        <f t="shared" si="48"/>
        <v>0</v>
      </c>
      <c r="L392" s="154">
        <v>21</v>
      </c>
      <c r="M392" s="154">
        <f t="shared" si="49"/>
        <v>0</v>
      </c>
      <c r="N392" s="155"/>
      <c r="O392" s="155"/>
      <c r="P392" s="156"/>
      <c r="Q392" s="155"/>
    </row>
    <row r="393" spans="1:17" ht="22.5" x14ac:dyDescent="0.2">
      <c r="A393" s="180">
        <v>218</v>
      </c>
      <c r="B393" s="158" t="s">
        <v>934</v>
      </c>
      <c r="C393" s="159" t="s">
        <v>935</v>
      </c>
      <c r="D393" s="160" t="s">
        <v>155</v>
      </c>
      <c r="E393" s="161">
        <v>4</v>
      </c>
      <c r="F393" s="185"/>
      <c r="G393" s="186">
        <f t="shared" si="46"/>
        <v>0</v>
      </c>
      <c r="H393" s="153"/>
      <c r="I393" s="154">
        <f t="shared" si="47"/>
        <v>0</v>
      </c>
      <c r="J393" s="153"/>
      <c r="K393" s="154">
        <f t="shared" si="48"/>
        <v>0</v>
      </c>
      <c r="L393" s="154">
        <v>21</v>
      </c>
      <c r="M393" s="154">
        <f t="shared" si="49"/>
        <v>0</v>
      </c>
      <c r="N393" s="155"/>
      <c r="O393" s="155"/>
      <c r="P393" s="156"/>
      <c r="Q393" s="155"/>
    </row>
    <row r="394" spans="1:17" ht="33.75" x14ac:dyDescent="0.2">
      <c r="A394" s="180">
        <v>219</v>
      </c>
      <c r="B394" s="158" t="s">
        <v>936</v>
      </c>
      <c r="C394" s="159" t="s">
        <v>899</v>
      </c>
      <c r="D394" s="160" t="s">
        <v>155</v>
      </c>
      <c r="E394" s="161">
        <v>2</v>
      </c>
      <c r="F394" s="185"/>
      <c r="G394" s="186">
        <f t="shared" si="46"/>
        <v>0</v>
      </c>
      <c r="H394" s="153"/>
      <c r="I394" s="154">
        <f t="shared" si="47"/>
        <v>0</v>
      </c>
      <c r="J394" s="153"/>
      <c r="K394" s="154">
        <f t="shared" si="48"/>
        <v>0</v>
      </c>
      <c r="L394" s="154">
        <v>21</v>
      </c>
      <c r="M394" s="154">
        <f t="shared" si="49"/>
        <v>0</v>
      </c>
      <c r="N394" s="155"/>
      <c r="O394" s="155"/>
      <c r="P394" s="156"/>
      <c r="Q394" s="155"/>
    </row>
    <row r="395" spans="1:17" x14ac:dyDescent="0.2">
      <c r="A395" s="180">
        <v>220</v>
      </c>
      <c r="B395" s="158" t="s">
        <v>937</v>
      </c>
      <c r="C395" s="159" t="s">
        <v>938</v>
      </c>
      <c r="D395" s="160" t="s">
        <v>155</v>
      </c>
      <c r="E395" s="161">
        <v>4</v>
      </c>
      <c r="F395" s="185"/>
      <c r="G395" s="186">
        <f t="shared" si="46"/>
        <v>0</v>
      </c>
      <c r="H395" s="153"/>
      <c r="I395" s="154">
        <f t="shared" si="47"/>
        <v>0</v>
      </c>
      <c r="J395" s="153"/>
      <c r="K395" s="154">
        <f t="shared" si="48"/>
        <v>0</v>
      </c>
      <c r="L395" s="154">
        <v>21</v>
      </c>
      <c r="M395" s="154">
        <f t="shared" si="49"/>
        <v>0</v>
      </c>
      <c r="N395" s="155"/>
      <c r="O395" s="155"/>
      <c r="P395" s="156"/>
      <c r="Q395" s="155"/>
    </row>
    <row r="396" spans="1:17" ht="22.5" x14ac:dyDescent="0.2">
      <c r="A396" s="180">
        <v>221</v>
      </c>
      <c r="B396" s="158" t="s">
        <v>939</v>
      </c>
      <c r="C396" s="159" t="s">
        <v>940</v>
      </c>
      <c r="D396" s="160" t="s">
        <v>551</v>
      </c>
      <c r="E396" s="161">
        <v>6</v>
      </c>
      <c r="F396" s="185"/>
      <c r="G396" s="186">
        <f t="shared" si="46"/>
        <v>0</v>
      </c>
      <c r="H396" s="153"/>
      <c r="I396" s="154">
        <f t="shared" si="47"/>
        <v>0</v>
      </c>
      <c r="J396" s="153"/>
      <c r="K396" s="154">
        <f t="shared" si="48"/>
        <v>0</v>
      </c>
      <c r="L396" s="154">
        <v>21</v>
      </c>
      <c r="M396" s="154">
        <f t="shared" si="49"/>
        <v>0</v>
      </c>
      <c r="N396" s="155"/>
      <c r="O396" s="155"/>
      <c r="P396" s="156"/>
      <c r="Q396" s="155"/>
    </row>
    <row r="397" spans="1:17" ht="22.5" x14ac:dyDescent="0.2">
      <c r="A397" s="180">
        <v>222</v>
      </c>
      <c r="B397" s="158" t="s">
        <v>941</v>
      </c>
      <c r="C397" s="159" t="s">
        <v>942</v>
      </c>
      <c r="D397" s="160" t="s">
        <v>551</v>
      </c>
      <c r="E397" s="161">
        <v>13</v>
      </c>
      <c r="F397" s="185"/>
      <c r="G397" s="186">
        <f t="shared" si="46"/>
        <v>0</v>
      </c>
      <c r="H397" s="153"/>
      <c r="I397" s="154">
        <f t="shared" si="47"/>
        <v>0</v>
      </c>
      <c r="J397" s="153"/>
      <c r="K397" s="154">
        <f t="shared" si="48"/>
        <v>0</v>
      </c>
      <c r="L397" s="154">
        <v>21</v>
      </c>
      <c r="M397" s="154">
        <f t="shared" si="49"/>
        <v>0</v>
      </c>
      <c r="N397" s="155"/>
      <c r="O397" s="155"/>
      <c r="P397" s="156"/>
      <c r="Q397" s="155"/>
    </row>
    <row r="398" spans="1:17" ht="22.5" x14ac:dyDescent="0.2">
      <c r="A398" s="180">
        <v>223</v>
      </c>
      <c r="B398" s="158" t="s">
        <v>943</v>
      </c>
      <c r="C398" s="159" t="s">
        <v>944</v>
      </c>
      <c r="D398" s="160" t="s">
        <v>551</v>
      </c>
      <c r="E398" s="161">
        <v>21</v>
      </c>
      <c r="F398" s="185"/>
      <c r="G398" s="186">
        <f t="shared" si="46"/>
        <v>0</v>
      </c>
      <c r="H398" s="153"/>
      <c r="I398" s="154">
        <f t="shared" si="47"/>
        <v>0</v>
      </c>
      <c r="J398" s="153"/>
      <c r="K398" s="154">
        <f t="shared" si="48"/>
        <v>0</v>
      </c>
      <c r="L398" s="154">
        <v>21</v>
      </c>
      <c r="M398" s="154">
        <f t="shared" si="49"/>
        <v>0</v>
      </c>
      <c r="N398" s="155"/>
      <c r="O398" s="155"/>
      <c r="P398" s="156"/>
      <c r="Q398" s="155"/>
    </row>
    <row r="399" spans="1:17" x14ac:dyDescent="0.2">
      <c r="A399" s="180">
        <v>224</v>
      </c>
      <c r="B399" s="158" t="s">
        <v>945</v>
      </c>
      <c r="C399" s="159" t="s">
        <v>946</v>
      </c>
      <c r="D399" s="160" t="s">
        <v>551</v>
      </c>
      <c r="E399" s="161">
        <v>6</v>
      </c>
      <c r="F399" s="185"/>
      <c r="G399" s="186">
        <f t="shared" si="46"/>
        <v>0</v>
      </c>
      <c r="H399" s="153"/>
      <c r="I399" s="154">
        <f t="shared" si="47"/>
        <v>0</v>
      </c>
      <c r="J399" s="153"/>
      <c r="K399" s="154">
        <f t="shared" si="48"/>
        <v>0</v>
      </c>
      <c r="L399" s="154">
        <v>21</v>
      </c>
      <c r="M399" s="154">
        <f t="shared" si="49"/>
        <v>0</v>
      </c>
      <c r="N399" s="155"/>
      <c r="O399" s="155"/>
      <c r="P399" s="156"/>
      <c r="Q399" s="155"/>
    </row>
    <row r="400" spans="1:17" x14ac:dyDescent="0.2">
      <c r="A400" s="180">
        <v>225</v>
      </c>
      <c r="B400" s="158" t="s">
        <v>947</v>
      </c>
      <c r="C400" s="159" t="s">
        <v>948</v>
      </c>
      <c r="D400" s="160" t="s">
        <v>551</v>
      </c>
      <c r="E400" s="161">
        <v>13</v>
      </c>
      <c r="F400" s="185"/>
      <c r="G400" s="186">
        <f t="shared" si="46"/>
        <v>0</v>
      </c>
      <c r="H400" s="153"/>
      <c r="I400" s="154">
        <f t="shared" si="47"/>
        <v>0</v>
      </c>
      <c r="J400" s="153"/>
      <c r="K400" s="154">
        <f t="shared" si="48"/>
        <v>0</v>
      </c>
      <c r="L400" s="154">
        <v>21</v>
      </c>
      <c r="M400" s="154">
        <f t="shared" si="49"/>
        <v>0</v>
      </c>
      <c r="N400" s="155"/>
      <c r="O400" s="155"/>
      <c r="P400" s="156"/>
      <c r="Q400" s="155"/>
    </row>
    <row r="401" spans="1:56" x14ac:dyDescent="0.2">
      <c r="A401" s="180">
        <v>226</v>
      </c>
      <c r="B401" s="158" t="s">
        <v>949</v>
      </c>
      <c r="C401" s="159" t="s">
        <v>950</v>
      </c>
      <c r="D401" s="160" t="s">
        <v>551</v>
      </c>
      <c r="E401" s="161">
        <v>21</v>
      </c>
      <c r="F401" s="185"/>
      <c r="G401" s="186">
        <f t="shared" si="46"/>
        <v>0</v>
      </c>
      <c r="H401" s="153"/>
      <c r="I401" s="154">
        <f t="shared" si="47"/>
        <v>0</v>
      </c>
      <c r="J401" s="153"/>
      <c r="K401" s="154">
        <f t="shared" si="48"/>
        <v>0</v>
      </c>
      <c r="L401" s="154">
        <v>21</v>
      </c>
      <c r="M401" s="154">
        <f t="shared" si="49"/>
        <v>0</v>
      </c>
      <c r="N401" s="155"/>
      <c r="O401" s="155"/>
      <c r="P401" s="156"/>
      <c r="Q401" s="155"/>
    </row>
    <row r="402" spans="1:56" x14ac:dyDescent="0.2">
      <c r="A402" s="180">
        <v>227</v>
      </c>
      <c r="B402" s="158" t="s">
        <v>951</v>
      </c>
      <c r="C402" s="159" t="s">
        <v>952</v>
      </c>
      <c r="D402" s="160" t="s">
        <v>551</v>
      </c>
      <c r="E402" s="161">
        <v>1</v>
      </c>
      <c r="F402" s="185"/>
      <c r="G402" s="186">
        <f t="shared" si="46"/>
        <v>0</v>
      </c>
      <c r="H402" s="153"/>
      <c r="I402" s="154">
        <f t="shared" si="47"/>
        <v>0</v>
      </c>
      <c r="J402" s="153"/>
      <c r="K402" s="154">
        <f t="shared" si="48"/>
        <v>0</v>
      </c>
      <c r="L402" s="154">
        <v>21</v>
      </c>
      <c r="M402" s="154">
        <f t="shared" si="49"/>
        <v>0</v>
      </c>
      <c r="N402" s="155"/>
      <c r="O402" s="155"/>
      <c r="P402" s="156"/>
      <c r="Q402" s="155"/>
    </row>
    <row r="403" spans="1:56" outlineLevel="1" x14ac:dyDescent="0.2">
      <c r="A403" s="180">
        <v>228</v>
      </c>
      <c r="B403" s="181" t="s">
        <v>640</v>
      </c>
      <c r="C403" s="182" t="s">
        <v>641</v>
      </c>
      <c r="D403" s="183" t="s">
        <v>176</v>
      </c>
      <c r="E403" s="184">
        <v>156</v>
      </c>
      <c r="F403" s="185"/>
      <c r="G403" s="186">
        <f t="shared" ref="G403" si="50">ROUND(E403*F403,2)</f>
        <v>0</v>
      </c>
      <c r="H403" s="153"/>
      <c r="I403" s="154">
        <f t="shared" ref="I403" si="51">ROUND(E403*H403,2)</f>
        <v>0</v>
      </c>
      <c r="J403" s="153"/>
      <c r="K403" s="154">
        <f t="shared" ref="K403" si="52">ROUND(E403*J403,2)</f>
        <v>0</v>
      </c>
      <c r="L403" s="154">
        <v>21</v>
      </c>
      <c r="M403" s="154">
        <f t="shared" ref="M403" si="53">G403*(1+L403/100)</f>
        <v>0</v>
      </c>
      <c r="N403" s="142"/>
      <c r="O403" s="142"/>
      <c r="P403" s="143">
        <v>0</v>
      </c>
      <c r="Q403" s="142">
        <f>ROUND(E403*P403,2)</f>
        <v>0</v>
      </c>
      <c r="R403" s="136"/>
      <c r="S403" s="136"/>
      <c r="T403" s="136"/>
      <c r="U403" s="136"/>
      <c r="V403" s="136"/>
      <c r="W403" s="136"/>
      <c r="X403" s="136"/>
      <c r="Y403" s="136"/>
      <c r="Z403" s="136"/>
      <c r="AA403" s="136" t="s">
        <v>169</v>
      </c>
      <c r="AB403" s="136"/>
      <c r="AC403" s="136"/>
      <c r="AD403" s="136"/>
      <c r="AE403" s="136"/>
      <c r="AF403" s="136"/>
      <c r="AG403" s="136"/>
      <c r="AH403" s="136"/>
      <c r="AI403" s="136"/>
      <c r="AJ403" s="136"/>
      <c r="AK403" s="136"/>
      <c r="AL403" s="136"/>
      <c r="AM403" s="136"/>
      <c r="AN403" s="136"/>
      <c r="AO403" s="136"/>
      <c r="AP403" s="136"/>
      <c r="AQ403" s="136"/>
      <c r="AR403" s="136"/>
      <c r="AS403" s="136"/>
      <c r="AT403" s="136"/>
      <c r="AU403" s="136"/>
      <c r="AV403" s="136"/>
      <c r="AW403" s="136"/>
      <c r="AX403" s="136"/>
      <c r="AY403" s="136"/>
      <c r="AZ403" s="136"/>
      <c r="BA403" s="136"/>
      <c r="BB403" s="136"/>
      <c r="BC403" s="136"/>
      <c r="BD403" s="136"/>
    </row>
    <row r="404" spans="1:56" ht="22.5" outlineLevel="1" x14ac:dyDescent="0.2">
      <c r="A404" s="180"/>
      <c r="B404" s="181"/>
      <c r="C404" s="187" t="s">
        <v>642</v>
      </c>
      <c r="D404" s="188"/>
      <c r="E404" s="189">
        <v>148.6</v>
      </c>
      <c r="F404" s="186"/>
      <c r="G404" s="186"/>
      <c r="H404" s="154"/>
      <c r="I404" s="154"/>
      <c r="J404" s="154"/>
      <c r="K404" s="154"/>
      <c r="L404" s="154"/>
      <c r="M404" s="154"/>
      <c r="N404" s="142"/>
      <c r="O404" s="142"/>
      <c r="P404" s="143"/>
      <c r="Q404" s="142"/>
      <c r="R404" s="136"/>
      <c r="S404" s="136"/>
      <c r="T404" s="136"/>
      <c r="U404" s="136"/>
      <c r="V404" s="136"/>
      <c r="W404" s="136"/>
      <c r="X404" s="136"/>
      <c r="Y404" s="136"/>
      <c r="Z404" s="136"/>
      <c r="AA404" s="136" t="s">
        <v>134</v>
      </c>
      <c r="AB404" s="136">
        <v>0</v>
      </c>
      <c r="AC404" s="136"/>
      <c r="AD404" s="136"/>
      <c r="AE404" s="136"/>
      <c r="AF404" s="136"/>
      <c r="AG404" s="136"/>
      <c r="AH404" s="136"/>
      <c r="AI404" s="136"/>
      <c r="AJ404" s="136"/>
      <c r="AK404" s="136"/>
      <c r="AL404" s="136"/>
      <c r="AM404" s="136"/>
      <c r="AN404" s="136"/>
      <c r="AO404" s="136"/>
      <c r="AP404" s="136"/>
      <c r="AQ404" s="136"/>
      <c r="AR404" s="136"/>
      <c r="AS404" s="136"/>
      <c r="AT404" s="136"/>
      <c r="AU404" s="136"/>
      <c r="AV404" s="136"/>
      <c r="AW404" s="136"/>
      <c r="AX404" s="136"/>
      <c r="AY404" s="136"/>
      <c r="AZ404" s="136"/>
      <c r="BA404" s="136"/>
      <c r="BB404" s="136"/>
      <c r="BC404" s="136"/>
      <c r="BD404" s="136"/>
    </row>
    <row r="405" spans="1:56" outlineLevel="1" x14ac:dyDescent="0.2">
      <c r="A405" s="180"/>
      <c r="B405" s="181"/>
      <c r="C405" s="187" t="s">
        <v>643</v>
      </c>
      <c r="D405" s="188"/>
      <c r="E405" s="189">
        <v>7.4</v>
      </c>
      <c r="F405" s="186"/>
      <c r="G405" s="186"/>
      <c r="H405" s="154"/>
      <c r="I405" s="154"/>
      <c r="J405" s="154"/>
      <c r="K405" s="154"/>
      <c r="L405" s="154"/>
      <c r="M405" s="154"/>
      <c r="N405" s="142"/>
      <c r="O405" s="142"/>
      <c r="P405" s="143"/>
      <c r="Q405" s="142"/>
      <c r="R405" s="136"/>
      <c r="S405" s="136"/>
      <c r="T405" s="136"/>
      <c r="U405" s="240"/>
      <c r="V405" s="136"/>
      <c r="W405" s="136"/>
      <c r="X405" s="136"/>
      <c r="Y405" s="136"/>
      <c r="Z405" s="136"/>
      <c r="AA405" s="136" t="s">
        <v>134</v>
      </c>
      <c r="AB405" s="136">
        <v>0</v>
      </c>
      <c r="AC405" s="136"/>
      <c r="AD405" s="136"/>
      <c r="AE405" s="136"/>
      <c r="AF405" s="136"/>
      <c r="AG405" s="136"/>
      <c r="AH405" s="136"/>
      <c r="AI405" s="136"/>
      <c r="AJ405" s="136"/>
      <c r="AK405" s="136"/>
      <c r="AL405" s="136"/>
      <c r="AM405" s="136"/>
      <c r="AN405" s="136"/>
      <c r="AO405" s="136"/>
      <c r="AP405" s="136"/>
      <c r="AQ405" s="136"/>
      <c r="AR405" s="136"/>
      <c r="AS405" s="136"/>
      <c r="AT405" s="136"/>
      <c r="AU405" s="136"/>
      <c r="AV405" s="136"/>
      <c r="AW405" s="136"/>
      <c r="AX405" s="136"/>
      <c r="AY405" s="136"/>
      <c r="AZ405" s="136"/>
      <c r="BA405" s="136"/>
      <c r="BB405" s="136"/>
      <c r="BC405" s="136"/>
      <c r="BD405" s="136"/>
    </row>
    <row r="406" spans="1:56" outlineLevel="1" x14ac:dyDescent="0.2">
      <c r="A406" s="180">
        <v>229</v>
      </c>
      <c r="B406" s="181" t="s">
        <v>644</v>
      </c>
      <c r="C406" s="182" t="s">
        <v>645</v>
      </c>
      <c r="D406" s="183" t="s">
        <v>0</v>
      </c>
      <c r="E406" s="184">
        <v>0</v>
      </c>
      <c r="F406" s="185"/>
      <c r="G406" s="186">
        <f>ROUND(E406*F406,2)</f>
        <v>0</v>
      </c>
      <c r="H406" s="153"/>
      <c r="I406" s="154">
        <f>ROUND(E406*H406,2)</f>
        <v>0</v>
      </c>
      <c r="J406" s="153"/>
      <c r="K406" s="154">
        <f>ROUND(E406*J406,2)</f>
        <v>0</v>
      </c>
      <c r="L406" s="154">
        <v>21</v>
      </c>
      <c r="M406" s="154">
        <f>G406*(1+L406/100)</f>
        <v>0</v>
      </c>
      <c r="N406" s="142"/>
      <c r="O406" s="142"/>
      <c r="P406" s="143">
        <v>0</v>
      </c>
      <c r="Q406" s="142">
        <f>ROUND(E406*P406,2)</f>
        <v>0</v>
      </c>
      <c r="R406" s="136"/>
      <c r="S406" s="240"/>
      <c r="T406" s="136"/>
      <c r="U406" s="136"/>
      <c r="V406" s="136"/>
      <c r="W406" s="136"/>
      <c r="X406" s="136"/>
      <c r="Y406" s="136"/>
      <c r="Z406" s="136"/>
      <c r="AA406" s="136" t="s">
        <v>169</v>
      </c>
      <c r="AB406" s="136"/>
      <c r="AC406" s="136"/>
      <c r="AD406" s="136"/>
      <c r="AE406" s="136"/>
      <c r="AF406" s="136"/>
      <c r="AG406" s="136"/>
      <c r="AH406" s="136"/>
      <c r="AI406" s="136"/>
      <c r="AJ406" s="136"/>
      <c r="AK406" s="136"/>
      <c r="AL406" s="136"/>
      <c r="AM406" s="136"/>
      <c r="AN406" s="136"/>
      <c r="AO406" s="136"/>
      <c r="AP406" s="136"/>
      <c r="AQ406" s="136"/>
      <c r="AR406" s="136"/>
      <c r="AS406" s="136"/>
      <c r="AT406" s="136"/>
      <c r="AU406" s="136"/>
      <c r="AV406" s="136"/>
      <c r="AW406" s="136"/>
      <c r="AX406" s="136"/>
      <c r="AY406" s="136"/>
      <c r="AZ406" s="136"/>
      <c r="BA406" s="136"/>
      <c r="BB406" s="136"/>
      <c r="BC406" s="136"/>
      <c r="BD406" s="136"/>
    </row>
    <row r="407" spans="1:56" outlineLevel="1" x14ac:dyDescent="0.2">
      <c r="A407" s="180"/>
      <c r="B407" s="181"/>
      <c r="C407" s="241" t="s">
        <v>990</v>
      </c>
      <c r="D407" s="183"/>
      <c r="E407" s="184"/>
      <c r="F407" s="185"/>
      <c r="G407" s="195">
        <f>SUM(G372:G406)</f>
        <v>0</v>
      </c>
      <c r="H407" s="153"/>
      <c r="I407" s="154"/>
      <c r="J407" s="153"/>
      <c r="K407" s="154"/>
      <c r="L407" s="154"/>
      <c r="M407" s="154"/>
      <c r="N407" s="142"/>
      <c r="O407" s="142"/>
      <c r="P407" s="143"/>
      <c r="Q407" s="142"/>
      <c r="R407" s="136"/>
      <c r="S407" s="240"/>
      <c r="T407" s="136"/>
      <c r="U407" s="136"/>
      <c r="V407" s="136"/>
      <c r="W407" s="136"/>
      <c r="X407" s="136"/>
      <c r="Y407" s="136"/>
      <c r="Z407" s="136"/>
      <c r="AA407" s="136"/>
      <c r="AB407" s="136"/>
      <c r="AC407" s="136"/>
      <c r="AD407" s="136"/>
      <c r="AE407" s="136"/>
      <c r="AF407" s="136"/>
      <c r="AG407" s="136"/>
      <c r="AH407" s="136"/>
      <c r="AI407" s="136"/>
      <c r="AJ407" s="136"/>
      <c r="AK407" s="136"/>
      <c r="AL407" s="136"/>
      <c r="AM407" s="136"/>
      <c r="AN407" s="136"/>
      <c r="AO407" s="136"/>
      <c r="AP407" s="136"/>
      <c r="AQ407" s="136"/>
      <c r="AR407" s="136"/>
      <c r="AS407" s="136"/>
      <c r="AT407" s="136"/>
      <c r="AU407" s="136"/>
      <c r="AV407" s="136"/>
      <c r="AW407" s="136"/>
      <c r="AX407" s="136"/>
      <c r="AY407" s="136"/>
      <c r="AZ407" s="136"/>
      <c r="BA407" s="136"/>
      <c r="BB407" s="136"/>
      <c r="BC407" s="136"/>
      <c r="BD407" s="136"/>
    </row>
    <row r="408" spans="1:56" x14ac:dyDescent="0.2">
      <c r="A408" s="200" t="s">
        <v>126</v>
      </c>
      <c r="B408" s="175" t="s">
        <v>90</v>
      </c>
      <c r="C408" s="176" t="s">
        <v>91</v>
      </c>
      <c r="D408" s="177"/>
      <c r="E408" s="178"/>
      <c r="F408" s="179"/>
      <c r="G408" s="179"/>
      <c r="H408" s="170"/>
      <c r="I408" s="170">
        <f>SUM(I409:I426)</f>
        <v>0</v>
      </c>
      <c r="J408" s="170"/>
      <c r="K408" s="170">
        <f>SUM(K409:K426)</f>
        <v>0</v>
      </c>
      <c r="L408" s="170"/>
      <c r="M408" s="170">
        <f>SUM(M409:M426)</f>
        <v>0</v>
      </c>
      <c r="N408" s="144"/>
      <c r="O408" s="144"/>
      <c r="P408" s="145"/>
      <c r="Q408" s="144">
        <f>SUM(Q409:Q426)</f>
        <v>0</v>
      </c>
      <c r="AA408" t="s">
        <v>127</v>
      </c>
    </row>
    <row r="409" spans="1:56" outlineLevel="1" x14ac:dyDescent="0.2">
      <c r="A409" s="180">
        <v>230</v>
      </c>
      <c r="B409" s="181" t="s">
        <v>646</v>
      </c>
      <c r="C409" s="182" t="s">
        <v>647</v>
      </c>
      <c r="D409" s="183" t="s">
        <v>176</v>
      </c>
      <c r="E409" s="184">
        <v>54</v>
      </c>
      <c r="F409" s="185"/>
      <c r="G409" s="186">
        <f>ROUND(E409*F409,2)</f>
        <v>0</v>
      </c>
      <c r="H409" s="153"/>
      <c r="I409" s="154">
        <f>ROUND(E409*H409,2)</f>
        <v>0</v>
      </c>
      <c r="J409" s="153"/>
      <c r="K409" s="154">
        <f>ROUND(E409*J409,2)</f>
        <v>0</v>
      </c>
      <c r="L409" s="154">
        <v>21</v>
      </c>
      <c r="M409" s="154">
        <f>G409*(1+L409/100)</f>
        <v>0</v>
      </c>
      <c r="N409" s="142"/>
      <c r="O409" s="142"/>
      <c r="P409" s="143">
        <v>0</v>
      </c>
      <c r="Q409" s="142">
        <f>ROUND(E409*P409,2)</f>
        <v>0</v>
      </c>
      <c r="R409" s="136"/>
      <c r="S409" s="136"/>
      <c r="T409" s="136"/>
      <c r="U409" s="136"/>
      <c r="V409" s="136"/>
      <c r="W409" s="136"/>
      <c r="X409" s="136"/>
      <c r="Y409" s="136"/>
      <c r="Z409" s="136"/>
      <c r="AA409" s="136" t="s">
        <v>169</v>
      </c>
      <c r="AB409" s="136"/>
      <c r="AC409" s="136"/>
      <c r="AD409" s="136"/>
      <c r="AE409" s="136"/>
      <c r="AF409" s="136"/>
      <c r="AG409" s="136"/>
      <c r="AH409" s="136"/>
      <c r="AI409" s="136"/>
      <c r="AJ409" s="136"/>
      <c r="AK409" s="136"/>
      <c r="AL409" s="136"/>
      <c r="AM409" s="136"/>
      <c r="AN409" s="136"/>
      <c r="AO409" s="136"/>
      <c r="AP409" s="136"/>
      <c r="AQ409" s="136"/>
      <c r="AR409" s="136"/>
      <c r="AS409" s="136"/>
      <c r="AT409" s="136"/>
      <c r="AU409" s="136"/>
      <c r="AV409" s="136"/>
      <c r="AW409" s="136"/>
      <c r="AX409" s="136"/>
      <c r="AY409" s="136"/>
      <c r="AZ409" s="136"/>
      <c r="BA409" s="136"/>
      <c r="BB409" s="136"/>
      <c r="BC409" s="136"/>
      <c r="BD409" s="136"/>
    </row>
    <row r="410" spans="1:56" outlineLevel="1" x14ac:dyDescent="0.2">
      <c r="A410" s="180"/>
      <c r="B410" s="181"/>
      <c r="C410" s="187" t="s">
        <v>648</v>
      </c>
      <c r="D410" s="188"/>
      <c r="E410" s="189">
        <v>54</v>
      </c>
      <c r="F410" s="186"/>
      <c r="G410" s="186"/>
      <c r="H410" s="154"/>
      <c r="I410" s="154"/>
      <c r="J410" s="154"/>
      <c r="K410" s="154"/>
      <c r="L410" s="154"/>
      <c r="M410" s="154"/>
      <c r="N410" s="142"/>
      <c r="O410" s="142"/>
      <c r="P410" s="143"/>
      <c r="Q410" s="142"/>
      <c r="R410" s="136"/>
      <c r="S410" s="136"/>
      <c r="T410" s="136"/>
      <c r="U410" s="136"/>
      <c r="V410" s="136"/>
      <c r="W410" s="136"/>
      <c r="X410" s="136"/>
      <c r="Y410" s="136"/>
      <c r="Z410" s="136"/>
      <c r="AA410" s="136" t="s">
        <v>134</v>
      </c>
      <c r="AB410" s="136">
        <v>0</v>
      </c>
      <c r="AC410" s="136"/>
      <c r="AD410" s="136"/>
      <c r="AE410" s="136"/>
      <c r="AF410" s="136"/>
      <c r="AG410" s="136"/>
      <c r="AH410" s="136"/>
      <c r="AI410" s="136"/>
      <c r="AJ410" s="136"/>
      <c r="AK410" s="136"/>
      <c r="AL410" s="136"/>
      <c r="AM410" s="136"/>
      <c r="AN410" s="136"/>
      <c r="AO410" s="136"/>
      <c r="AP410" s="136"/>
      <c r="AQ410" s="136"/>
      <c r="AR410" s="136"/>
      <c r="AS410" s="136"/>
      <c r="AT410" s="136"/>
      <c r="AU410" s="136"/>
      <c r="AV410" s="136"/>
      <c r="AW410" s="136"/>
      <c r="AX410" s="136"/>
      <c r="AY410" s="136"/>
      <c r="AZ410" s="136"/>
      <c r="BA410" s="136"/>
      <c r="BB410" s="136"/>
      <c r="BC410" s="136"/>
      <c r="BD410" s="136"/>
    </row>
    <row r="411" spans="1:56" ht="22.5" outlineLevel="1" x14ac:dyDescent="0.2">
      <c r="A411" s="180">
        <v>231</v>
      </c>
      <c r="B411" s="181" t="s">
        <v>357</v>
      </c>
      <c r="C411" s="182" t="s">
        <v>358</v>
      </c>
      <c r="D411" s="183" t="s">
        <v>130</v>
      </c>
      <c r="E411" s="184">
        <v>12</v>
      </c>
      <c r="F411" s="185"/>
      <c r="G411" s="186">
        <f>ROUND(E411*F411,2)</f>
        <v>0</v>
      </c>
      <c r="H411" s="153"/>
      <c r="I411" s="154">
        <f>ROUND(E411*H411,2)</f>
        <v>0</v>
      </c>
      <c r="J411" s="153"/>
      <c r="K411" s="154">
        <f>ROUND(E411*J411,2)</f>
        <v>0</v>
      </c>
      <c r="L411" s="154">
        <v>21</v>
      </c>
      <c r="M411" s="154">
        <f>G411*(1+L411/100)</f>
        <v>0</v>
      </c>
      <c r="N411" s="142"/>
      <c r="O411" s="142"/>
      <c r="P411" s="143"/>
      <c r="Q411" s="142"/>
      <c r="R411" s="136"/>
      <c r="S411" s="136"/>
      <c r="T411" s="136"/>
      <c r="U411" s="136"/>
      <c r="V411" s="136"/>
      <c r="W411" s="136"/>
      <c r="X411" s="136"/>
      <c r="Y411" s="136"/>
      <c r="Z411" s="136"/>
      <c r="AA411" s="136"/>
      <c r="AB411" s="136"/>
      <c r="AC411" s="136"/>
      <c r="AD411" s="136"/>
      <c r="AE411" s="136"/>
      <c r="AF411" s="136"/>
      <c r="AG411" s="136"/>
      <c r="AH411" s="136"/>
      <c r="AI411" s="136"/>
      <c r="AJ411" s="136"/>
      <c r="AK411" s="136"/>
      <c r="AL411" s="136"/>
      <c r="AM411" s="136"/>
      <c r="AN411" s="136"/>
      <c r="AO411" s="136"/>
      <c r="AP411" s="136"/>
      <c r="AQ411" s="136"/>
      <c r="AR411" s="136"/>
      <c r="AS411" s="136"/>
      <c r="AT411" s="136"/>
      <c r="AU411" s="136"/>
      <c r="AV411" s="136"/>
      <c r="AW411" s="136"/>
      <c r="AX411" s="136"/>
      <c r="AY411" s="136"/>
      <c r="AZ411" s="136"/>
      <c r="BA411" s="136"/>
      <c r="BB411" s="136"/>
      <c r="BC411" s="136"/>
      <c r="BD411" s="136"/>
    </row>
    <row r="412" spans="1:56" ht="22.5" outlineLevel="1" x14ac:dyDescent="0.2">
      <c r="A412" s="180">
        <v>232</v>
      </c>
      <c r="B412" s="181" t="s">
        <v>359</v>
      </c>
      <c r="C412" s="182" t="s">
        <v>360</v>
      </c>
      <c r="D412" s="183" t="s">
        <v>130</v>
      </c>
      <c r="E412" s="184">
        <v>13</v>
      </c>
      <c r="F412" s="185"/>
      <c r="G412" s="186">
        <f>ROUND(E412*F412,2)</f>
        <v>0</v>
      </c>
      <c r="H412" s="153"/>
      <c r="I412" s="154">
        <f>ROUND(E412*H412,2)</f>
        <v>0</v>
      </c>
      <c r="J412" s="153"/>
      <c r="K412" s="154">
        <f>ROUND(E412*J412,2)</f>
        <v>0</v>
      </c>
      <c r="L412" s="154">
        <v>21</v>
      </c>
      <c r="M412" s="154">
        <f>G412*(1+L412/100)</f>
        <v>0</v>
      </c>
      <c r="N412" s="142"/>
      <c r="O412" s="142"/>
      <c r="P412" s="143"/>
      <c r="Q412" s="142"/>
      <c r="R412" s="136"/>
      <c r="S412" s="136"/>
      <c r="T412" s="136"/>
      <c r="U412" s="136"/>
      <c r="V412" s="136"/>
      <c r="W412" s="136"/>
      <c r="X412" s="136"/>
      <c r="Y412" s="136"/>
      <c r="Z412" s="136"/>
      <c r="AA412" s="136"/>
      <c r="AB412" s="136"/>
      <c r="AC412" s="136"/>
      <c r="AD412" s="136"/>
      <c r="AE412" s="136"/>
      <c r="AF412" s="136"/>
      <c r="AG412" s="136"/>
      <c r="AH412" s="136"/>
      <c r="AI412" s="136"/>
      <c r="AJ412" s="136"/>
      <c r="AK412" s="136"/>
      <c r="AL412" s="136"/>
      <c r="AM412" s="136"/>
      <c r="AN412" s="136"/>
      <c r="AO412" s="136"/>
      <c r="AP412" s="136"/>
      <c r="AQ412" s="136"/>
      <c r="AR412" s="136"/>
      <c r="AS412" s="136"/>
      <c r="AT412" s="136"/>
      <c r="AU412" s="136"/>
      <c r="AV412" s="136"/>
      <c r="AW412" s="136"/>
      <c r="AX412" s="136"/>
      <c r="AY412" s="136"/>
      <c r="AZ412" s="136"/>
      <c r="BA412" s="136"/>
      <c r="BB412" s="136"/>
      <c r="BC412" s="136"/>
      <c r="BD412" s="136"/>
    </row>
    <row r="413" spans="1:56" ht="22.5" outlineLevel="1" x14ac:dyDescent="0.2">
      <c r="A413" s="180">
        <v>233</v>
      </c>
      <c r="B413" s="181" t="s">
        <v>361</v>
      </c>
      <c r="C413" s="182" t="s">
        <v>362</v>
      </c>
      <c r="D413" s="183" t="s">
        <v>176</v>
      </c>
      <c r="E413" s="184">
        <v>2.4</v>
      </c>
      <c r="F413" s="185"/>
      <c r="G413" s="186">
        <f>ROUND(E413*F413,2)</f>
        <v>0</v>
      </c>
      <c r="H413" s="153"/>
      <c r="I413" s="154">
        <f>ROUND(E413*H413,2)</f>
        <v>0</v>
      </c>
      <c r="J413" s="153"/>
      <c r="K413" s="154">
        <f>ROUND(E413*J413,2)</f>
        <v>0</v>
      </c>
      <c r="L413" s="154">
        <v>21</v>
      </c>
      <c r="M413" s="154">
        <f>G413*(1+L413/100)</f>
        <v>0</v>
      </c>
      <c r="N413" s="142"/>
      <c r="O413" s="142"/>
      <c r="P413" s="143"/>
      <c r="Q413" s="142"/>
      <c r="R413" s="136"/>
      <c r="S413" s="136"/>
      <c r="T413" s="136"/>
      <c r="U413" s="136"/>
      <c r="V413" s="136"/>
      <c r="W413" s="136"/>
      <c r="X413" s="136"/>
      <c r="Y413" s="136"/>
      <c r="Z413" s="136"/>
      <c r="AA413" s="136"/>
      <c r="AB413" s="136"/>
      <c r="AC413" s="136"/>
      <c r="AD413" s="136"/>
      <c r="AE413" s="136"/>
      <c r="AF413" s="136"/>
      <c r="AG413" s="136"/>
      <c r="AH413" s="136"/>
      <c r="AI413" s="136"/>
      <c r="AJ413" s="136"/>
      <c r="AK413" s="136"/>
      <c r="AL413" s="136"/>
      <c r="AM413" s="136"/>
      <c r="AN413" s="136"/>
      <c r="AO413" s="136"/>
      <c r="AP413" s="136"/>
      <c r="AQ413" s="136"/>
      <c r="AR413" s="136"/>
      <c r="AS413" s="136"/>
      <c r="AT413" s="136"/>
      <c r="AU413" s="136"/>
      <c r="AV413" s="136"/>
      <c r="AW413" s="136"/>
      <c r="AX413" s="136"/>
      <c r="AY413" s="136"/>
      <c r="AZ413" s="136"/>
      <c r="BA413" s="136"/>
      <c r="BB413" s="136"/>
      <c r="BC413" s="136"/>
      <c r="BD413" s="136"/>
    </row>
    <row r="414" spans="1:56" outlineLevel="1" x14ac:dyDescent="0.2">
      <c r="A414" s="180"/>
      <c r="B414" s="181"/>
      <c r="C414" s="187" t="s">
        <v>363</v>
      </c>
      <c r="D414" s="188"/>
      <c r="E414" s="189"/>
      <c r="F414" s="186"/>
      <c r="G414" s="186"/>
      <c r="H414" s="154"/>
      <c r="I414" s="154"/>
      <c r="J414" s="154"/>
      <c r="K414" s="154"/>
      <c r="L414" s="154"/>
      <c r="M414" s="154"/>
      <c r="N414" s="142"/>
      <c r="O414" s="142"/>
      <c r="P414" s="143"/>
      <c r="Q414" s="142"/>
      <c r="R414" s="136"/>
      <c r="S414" s="136"/>
      <c r="T414" s="136"/>
      <c r="U414" s="136"/>
      <c r="V414" s="136"/>
      <c r="W414" s="136"/>
      <c r="X414" s="136"/>
      <c r="Y414" s="136"/>
      <c r="Z414" s="136"/>
      <c r="AA414" s="136"/>
      <c r="AB414" s="136"/>
      <c r="AC414" s="136"/>
      <c r="AD414" s="136"/>
      <c r="AE414" s="136"/>
      <c r="AF414" s="136"/>
      <c r="AG414" s="136"/>
      <c r="AH414" s="136"/>
      <c r="AI414" s="136"/>
      <c r="AJ414" s="136"/>
      <c r="AK414" s="136"/>
      <c r="AL414" s="136"/>
      <c r="AM414" s="136"/>
      <c r="AN414" s="136"/>
      <c r="AO414" s="136"/>
      <c r="AP414" s="136"/>
      <c r="AQ414" s="136"/>
      <c r="AR414" s="136"/>
      <c r="AS414" s="136"/>
      <c r="AT414" s="136"/>
      <c r="AU414" s="136"/>
      <c r="AV414" s="136"/>
      <c r="AW414" s="136"/>
      <c r="AX414" s="136"/>
      <c r="AY414" s="136"/>
      <c r="AZ414" s="136"/>
      <c r="BA414" s="136"/>
      <c r="BB414" s="136"/>
      <c r="BC414" s="136"/>
      <c r="BD414" s="136"/>
    </row>
    <row r="415" spans="1:56" outlineLevel="1" x14ac:dyDescent="0.2">
      <c r="A415" s="180"/>
      <c r="B415" s="181"/>
      <c r="C415" s="187" t="s">
        <v>364</v>
      </c>
      <c r="D415" s="188"/>
      <c r="E415" s="189">
        <v>2.4</v>
      </c>
      <c r="F415" s="186"/>
      <c r="G415" s="186"/>
      <c r="H415" s="154"/>
      <c r="I415" s="154"/>
      <c r="J415" s="154"/>
      <c r="K415" s="154"/>
      <c r="L415" s="154"/>
      <c r="M415" s="154"/>
      <c r="N415" s="142"/>
      <c r="O415" s="142"/>
      <c r="P415" s="143"/>
      <c r="Q415" s="142"/>
      <c r="R415" s="136"/>
      <c r="S415" s="136"/>
      <c r="T415" s="136"/>
      <c r="U415" s="136"/>
      <c r="V415" s="136"/>
      <c r="W415" s="136"/>
      <c r="X415" s="136"/>
      <c r="Y415" s="136"/>
      <c r="Z415" s="136"/>
      <c r="AA415" s="136"/>
      <c r="AB415" s="136"/>
      <c r="AC415" s="136"/>
      <c r="AD415" s="136"/>
      <c r="AE415" s="136"/>
      <c r="AF415" s="136"/>
      <c r="AG415" s="136"/>
      <c r="AH415" s="136"/>
      <c r="AI415" s="136"/>
      <c r="AJ415" s="136"/>
      <c r="AK415" s="136"/>
      <c r="AL415" s="136"/>
      <c r="AM415" s="136"/>
      <c r="AN415" s="136"/>
      <c r="AO415" s="136"/>
      <c r="AP415" s="136"/>
      <c r="AQ415" s="136"/>
      <c r="AR415" s="136"/>
      <c r="AS415" s="136"/>
      <c r="AT415" s="136"/>
      <c r="AU415" s="136"/>
      <c r="AV415" s="136"/>
      <c r="AW415" s="136"/>
      <c r="AX415" s="136"/>
      <c r="AY415" s="136"/>
      <c r="AZ415" s="136"/>
      <c r="BA415" s="136"/>
      <c r="BB415" s="136"/>
      <c r="BC415" s="136"/>
      <c r="BD415" s="136"/>
    </row>
    <row r="416" spans="1:56" outlineLevel="1" x14ac:dyDescent="0.2">
      <c r="A416" s="180">
        <v>234</v>
      </c>
      <c r="B416" s="181" t="s">
        <v>365</v>
      </c>
      <c r="C416" s="182" t="s">
        <v>366</v>
      </c>
      <c r="D416" s="183" t="s">
        <v>176</v>
      </c>
      <c r="E416" s="184">
        <v>11</v>
      </c>
      <c r="F416" s="185"/>
      <c r="G416" s="186">
        <f>ROUND(E416*F416,2)</f>
        <v>0</v>
      </c>
      <c r="H416" s="153"/>
      <c r="I416" s="154">
        <f>ROUND(E416*H416,2)</f>
        <v>0</v>
      </c>
      <c r="J416" s="153"/>
      <c r="K416" s="154">
        <f>ROUND(E416*J416,2)</f>
        <v>0</v>
      </c>
      <c r="L416" s="154">
        <v>21</v>
      </c>
      <c r="M416" s="154">
        <f>G416*(1+L416/100)</f>
        <v>0</v>
      </c>
      <c r="N416" s="142"/>
      <c r="O416" s="142"/>
      <c r="P416" s="143"/>
      <c r="Q416" s="142"/>
      <c r="R416" s="136"/>
      <c r="S416" s="136"/>
      <c r="T416" s="136"/>
      <c r="U416" s="136"/>
      <c r="V416" s="136"/>
      <c r="W416" s="136"/>
      <c r="X416" s="136"/>
      <c r="Y416" s="136"/>
      <c r="Z416" s="136"/>
      <c r="AA416" s="136"/>
      <c r="AB416" s="136"/>
      <c r="AC416" s="136"/>
      <c r="AD416" s="136"/>
      <c r="AE416" s="136"/>
      <c r="AF416" s="136"/>
      <c r="AG416" s="136"/>
      <c r="AH416" s="136"/>
      <c r="AI416" s="136"/>
      <c r="AJ416" s="136"/>
      <c r="AK416" s="136"/>
      <c r="AL416" s="136"/>
      <c r="AM416" s="136"/>
      <c r="AN416" s="136"/>
      <c r="AO416" s="136"/>
      <c r="AP416" s="136"/>
      <c r="AQ416" s="136"/>
      <c r="AR416" s="136"/>
      <c r="AS416" s="136"/>
      <c r="AT416" s="136"/>
      <c r="AU416" s="136"/>
      <c r="AV416" s="136"/>
      <c r="AW416" s="136"/>
      <c r="AX416" s="136"/>
      <c r="AY416" s="136"/>
      <c r="AZ416" s="136"/>
      <c r="BA416" s="136"/>
      <c r="BB416" s="136"/>
      <c r="BC416" s="136"/>
      <c r="BD416" s="136"/>
    </row>
    <row r="417" spans="1:56" outlineLevel="1" x14ac:dyDescent="0.2">
      <c r="A417" s="180">
        <v>235</v>
      </c>
      <c r="B417" s="181" t="s">
        <v>367</v>
      </c>
      <c r="C417" s="182" t="s">
        <v>368</v>
      </c>
      <c r="D417" s="183" t="s">
        <v>130</v>
      </c>
      <c r="E417" s="184">
        <v>12</v>
      </c>
      <c r="F417" s="185"/>
      <c r="G417" s="186">
        <f>ROUND(E417*F417,2)</f>
        <v>0</v>
      </c>
      <c r="H417" s="153"/>
      <c r="I417" s="154">
        <f>ROUND(E417*H417,2)</f>
        <v>0</v>
      </c>
      <c r="J417" s="153"/>
      <c r="K417" s="154">
        <f>ROUND(E417*J417,2)</f>
        <v>0</v>
      </c>
      <c r="L417" s="154">
        <v>21</v>
      </c>
      <c r="M417" s="154">
        <f>G417*(1+L417/100)</f>
        <v>0</v>
      </c>
      <c r="N417" s="142"/>
      <c r="O417" s="142"/>
      <c r="P417" s="143"/>
      <c r="Q417" s="142"/>
      <c r="R417" s="136"/>
      <c r="S417" s="136"/>
      <c r="T417" s="136"/>
      <c r="U417" s="136"/>
      <c r="V417" s="136"/>
      <c r="W417" s="136"/>
      <c r="X417" s="136"/>
      <c r="Y417" s="136"/>
      <c r="Z417" s="136"/>
      <c r="AA417" s="136"/>
      <c r="AB417" s="136"/>
      <c r="AC417" s="136"/>
      <c r="AD417" s="136"/>
      <c r="AE417" s="136"/>
      <c r="AF417" s="136"/>
      <c r="AG417" s="136"/>
      <c r="AH417" s="136"/>
      <c r="AI417" s="136"/>
      <c r="AJ417" s="136"/>
      <c r="AK417" s="136"/>
      <c r="AL417" s="136"/>
      <c r="AM417" s="136"/>
      <c r="AN417" s="136"/>
      <c r="AO417" s="136"/>
      <c r="AP417" s="136"/>
      <c r="AQ417" s="136"/>
      <c r="AR417" s="136"/>
      <c r="AS417" s="136"/>
      <c r="AT417" s="136"/>
      <c r="AU417" s="136"/>
      <c r="AV417" s="136"/>
      <c r="AW417" s="136"/>
      <c r="AX417" s="136"/>
      <c r="AY417" s="136"/>
      <c r="AZ417" s="136"/>
      <c r="BA417" s="136"/>
      <c r="BB417" s="136"/>
      <c r="BC417" s="136"/>
      <c r="BD417" s="136"/>
    </row>
    <row r="418" spans="1:56" ht="22.5" outlineLevel="1" x14ac:dyDescent="0.2">
      <c r="A418" s="180">
        <v>236</v>
      </c>
      <c r="B418" s="181" t="s">
        <v>649</v>
      </c>
      <c r="C418" s="182" t="s">
        <v>650</v>
      </c>
      <c r="D418" s="183" t="s">
        <v>130</v>
      </c>
      <c r="E418" s="184">
        <v>80.8</v>
      </c>
      <c r="F418" s="185"/>
      <c r="G418" s="186">
        <f>ROUND(E418*F418,2)</f>
        <v>0</v>
      </c>
      <c r="H418" s="153"/>
      <c r="I418" s="154">
        <f>ROUND(E418*H418,2)</f>
        <v>0</v>
      </c>
      <c r="J418" s="153"/>
      <c r="K418" s="154">
        <f>ROUND(E418*J418,2)</f>
        <v>0</v>
      </c>
      <c r="L418" s="154">
        <v>21</v>
      </c>
      <c r="M418" s="154">
        <f>G418*(1+L418/100)</f>
        <v>0</v>
      </c>
      <c r="N418" s="142"/>
      <c r="O418" s="142"/>
      <c r="P418" s="143">
        <v>0</v>
      </c>
      <c r="Q418" s="142">
        <f>ROUND(E418*P418,2)</f>
        <v>0</v>
      </c>
      <c r="R418" s="136"/>
      <c r="S418" s="136"/>
      <c r="T418" s="136"/>
      <c r="U418" s="136"/>
      <c r="V418" s="136"/>
      <c r="W418" s="136"/>
      <c r="X418" s="136"/>
      <c r="Y418" s="136"/>
      <c r="Z418" s="136"/>
      <c r="AA418" s="136" t="s">
        <v>169</v>
      </c>
      <c r="AB418" s="136"/>
      <c r="AC418" s="136"/>
      <c r="AD418" s="136"/>
      <c r="AE418" s="136"/>
      <c r="AF418" s="136"/>
      <c r="AG418" s="136"/>
      <c r="AH418" s="136"/>
      <c r="AI418" s="136"/>
      <c r="AJ418" s="136"/>
      <c r="AK418" s="136"/>
      <c r="AL418" s="136"/>
      <c r="AM418" s="136"/>
      <c r="AN418" s="136"/>
      <c r="AO418" s="136"/>
      <c r="AP418" s="136"/>
      <c r="AQ418" s="136"/>
      <c r="AR418" s="136"/>
      <c r="AS418" s="136"/>
      <c r="AT418" s="136"/>
      <c r="AU418" s="136"/>
      <c r="AV418" s="136"/>
      <c r="AW418" s="136"/>
      <c r="AX418" s="136"/>
      <c r="AY418" s="136"/>
      <c r="AZ418" s="136"/>
      <c r="BA418" s="136"/>
      <c r="BB418" s="136"/>
      <c r="BC418" s="136"/>
      <c r="BD418" s="136"/>
    </row>
    <row r="419" spans="1:56" outlineLevel="1" x14ac:dyDescent="0.2">
      <c r="A419" s="180"/>
      <c r="B419" s="181"/>
      <c r="C419" s="187" t="s">
        <v>651</v>
      </c>
      <c r="D419" s="188"/>
      <c r="E419" s="189">
        <v>39.200000000000003</v>
      </c>
      <c r="F419" s="186"/>
      <c r="G419" s="186"/>
      <c r="H419" s="154"/>
      <c r="I419" s="154"/>
      <c r="J419" s="154"/>
      <c r="K419" s="154"/>
      <c r="L419" s="154"/>
      <c r="M419" s="154"/>
      <c r="N419" s="142"/>
      <c r="O419" s="142"/>
      <c r="P419" s="143"/>
      <c r="Q419" s="142"/>
      <c r="R419" s="136"/>
      <c r="S419" s="136"/>
      <c r="T419" s="136"/>
      <c r="U419" s="136"/>
      <c r="V419" s="136"/>
      <c r="W419" s="136"/>
      <c r="X419" s="136"/>
      <c r="Y419" s="136"/>
      <c r="Z419" s="136"/>
      <c r="AA419" s="136" t="s">
        <v>134</v>
      </c>
      <c r="AB419" s="136">
        <v>0</v>
      </c>
      <c r="AC419" s="136"/>
      <c r="AD419" s="136"/>
      <c r="AE419" s="136"/>
      <c r="AF419" s="136"/>
      <c r="AG419" s="136"/>
      <c r="AH419" s="136"/>
      <c r="AI419" s="136"/>
      <c r="AJ419" s="136"/>
      <c r="AK419" s="136"/>
      <c r="AL419" s="136"/>
      <c r="AM419" s="136"/>
      <c r="AN419" s="136"/>
      <c r="AO419" s="136"/>
      <c r="AP419" s="136"/>
      <c r="AQ419" s="136"/>
      <c r="AR419" s="136"/>
      <c r="AS419" s="136"/>
      <c r="AT419" s="136"/>
      <c r="AU419" s="136"/>
      <c r="AV419" s="136"/>
      <c r="AW419" s="136"/>
      <c r="AX419" s="136"/>
      <c r="AY419" s="136"/>
      <c r="AZ419" s="136"/>
      <c r="BA419" s="136"/>
      <c r="BB419" s="136"/>
      <c r="BC419" s="136"/>
      <c r="BD419" s="136"/>
    </row>
    <row r="420" spans="1:56" outlineLevel="1" x14ac:dyDescent="0.2">
      <c r="A420" s="180"/>
      <c r="B420" s="181"/>
      <c r="C420" s="187" t="s">
        <v>652</v>
      </c>
      <c r="D420" s="188"/>
      <c r="E420" s="189">
        <v>41.6</v>
      </c>
      <c r="F420" s="186"/>
      <c r="G420" s="186"/>
      <c r="H420" s="154"/>
      <c r="I420" s="154"/>
      <c r="J420" s="154"/>
      <c r="K420" s="154"/>
      <c r="L420" s="154"/>
      <c r="M420" s="154"/>
      <c r="N420" s="142"/>
      <c r="O420" s="142"/>
      <c r="P420" s="143"/>
      <c r="Q420" s="142"/>
      <c r="R420" s="136"/>
      <c r="S420" s="136"/>
      <c r="T420" s="136"/>
      <c r="U420" s="136"/>
      <c r="V420" s="136"/>
      <c r="W420" s="136"/>
      <c r="X420" s="136"/>
      <c r="Y420" s="136"/>
      <c r="Z420" s="136"/>
      <c r="AA420" s="136" t="s">
        <v>134</v>
      </c>
      <c r="AB420" s="136">
        <v>0</v>
      </c>
      <c r="AC420" s="136"/>
      <c r="AD420" s="136"/>
      <c r="AE420" s="136"/>
      <c r="AF420" s="136"/>
      <c r="AG420" s="136"/>
      <c r="AH420" s="136"/>
      <c r="AI420" s="136"/>
      <c r="AJ420" s="136"/>
      <c r="AK420" s="136"/>
      <c r="AL420" s="136"/>
      <c r="AM420" s="136"/>
      <c r="AN420" s="136"/>
      <c r="AO420" s="136"/>
      <c r="AP420" s="136"/>
      <c r="AQ420" s="136"/>
      <c r="AR420" s="136"/>
      <c r="AS420" s="136"/>
      <c r="AT420" s="136"/>
      <c r="AU420" s="136"/>
      <c r="AV420" s="136"/>
      <c r="AW420" s="136"/>
      <c r="AX420" s="136"/>
      <c r="AY420" s="136"/>
      <c r="AZ420" s="136"/>
      <c r="BA420" s="136"/>
      <c r="BB420" s="136"/>
      <c r="BC420" s="136"/>
      <c r="BD420" s="136"/>
    </row>
    <row r="421" spans="1:56" ht="22.5" outlineLevel="1" x14ac:dyDescent="0.2">
      <c r="A421" s="180">
        <v>237</v>
      </c>
      <c r="B421" s="181" t="s">
        <v>653</v>
      </c>
      <c r="C421" s="182" t="s">
        <v>654</v>
      </c>
      <c r="D421" s="183" t="s">
        <v>130</v>
      </c>
      <c r="E421" s="184">
        <v>80.8</v>
      </c>
      <c r="F421" s="185"/>
      <c r="G421" s="186">
        <f>ROUND(E421*F421,2)</f>
        <v>0</v>
      </c>
      <c r="H421" s="153"/>
      <c r="I421" s="154">
        <f>ROUND(E421*H421,2)</f>
        <v>0</v>
      </c>
      <c r="J421" s="153"/>
      <c r="K421" s="154">
        <f>ROUND(E421*J421,2)</f>
        <v>0</v>
      </c>
      <c r="L421" s="154">
        <v>21</v>
      </c>
      <c r="M421" s="154">
        <f>G421*(1+L421/100)</f>
        <v>0</v>
      </c>
      <c r="N421" s="142"/>
      <c r="O421" s="142"/>
      <c r="P421" s="143">
        <v>0</v>
      </c>
      <c r="Q421" s="142">
        <f>ROUND(E421*P421,2)</f>
        <v>0</v>
      </c>
      <c r="R421" s="136"/>
      <c r="S421" s="136"/>
      <c r="T421" s="136"/>
      <c r="U421" s="136"/>
      <c r="V421" s="136"/>
      <c r="W421" s="136"/>
      <c r="X421" s="136"/>
      <c r="Y421" s="136"/>
      <c r="Z421" s="136"/>
      <c r="AA421" s="136" t="s">
        <v>169</v>
      </c>
      <c r="AB421" s="136"/>
      <c r="AC421" s="136"/>
      <c r="AD421" s="136"/>
      <c r="AE421" s="136"/>
      <c r="AF421" s="136"/>
      <c r="AG421" s="136"/>
      <c r="AH421" s="136"/>
      <c r="AI421" s="136"/>
      <c r="AJ421" s="136"/>
      <c r="AK421" s="136"/>
      <c r="AL421" s="136"/>
      <c r="AM421" s="136"/>
      <c r="AN421" s="136"/>
      <c r="AO421" s="136"/>
      <c r="AP421" s="136"/>
      <c r="AQ421" s="136"/>
      <c r="AR421" s="136"/>
      <c r="AS421" s="136"/>
      <c r="AT421" s="136"/>
      <c r="AU421" s="136"/>
      <c r="AV421" s="136"/>
      <c r="AW421" s="136"/>
      <c r="AX421" s="136"/>
      <c r="AY421" s="136"/>
      <c r="AZ421" s="136"/>
      <c r="BA421" s="136"/>
      <c r="BB421" s="136"/>
      <c r="BC421" s="136"/>
      <c r="BD421" s="136"/>
    </row>
    <row r="422" spans="1:56" outlineLevel="1" x14ac:dyDescent="0.2">
      <c r="A422" s="180">
        <v>238</v>
      </c>
      <c r="B422" s="181" t="s">
        <v>739</v>
      </c>
      <c r="C422" s="203" t="s">
        <v>740</v>
      </c>
      <c r="D422" s="204" t="s">
        <v>130</v>
      </c>
      <c r="E422" s="201">
        <v>45</v>
      </c>
      <c r="F422" s="186"/>
      <c r="G422" s="186">
        <f>ROUND(E422*F422,2)</f>
        <v>0</v>
      </c>
      <c r="H422" s="154"/>
      <c r="I422" s="154"/>
      <c r="J422" s="154"/>
      <c r="K422" s="154"/>
      <c r="L422" s="154"/>
      <c r="M422" s="154"/>
      <c r="N422" s="142"/>
      <c r="O422" s="142"/>
      <c r="P422" s="143"/>
      <c r="Q422" s="142"/>
      <c r="R422" s="136"/>
      <c r="S422" s="136"/>
      <c r="T422" s="136"/>
      <c r="U422" s="136"/>
      <c r="V422" s="136"/>
      <c r="W422" s="136"/>
      <c r="X422" s="136"/>
      <c r="Y422" s="136"/>
      <c r="Z422" s="136"/>
      <c r="AA422" s="136" t="s">
        <v>134</v>
      </c>
      <c r="AB422" s="136">
        <v>0</v>
      </c>
      <c r="AC422" s="136"/>
      <c r="AD422" s="136"/>
      <c r="AE422" s="136"/>
      <c r="AF422" s="136"/>
      <c r="AG422" s="136"/>
      <c r="AH422" s="136"/>
      <c r="AI422" s="136"/>
      <c r="AJ422" s="136"/>
      <c r="AK422" s="136"/>
      <c r="AL422" s="136"/>
      <c r="AM422" s="136"/>
      <c r="AN422" s="136"/>
      <c r="AO422" s="136"/>
      <c r="AP422" s="136"/>
      <c r="AQ422" s="136"/>
      <c r="AR422" s="136"/>
      <c r="AS422" s="136"/>
      <c r="AT422" s="136"/>
      <c r="AU422" s="136"/>
      <c r="AV422" s="136"/>
      <c r="AW422" s="136"/>
      <c r="AX422" s="136"/>
      <c r="AY422" s="136"/>
      <c r="AZ422" s="136"/>
      <c r="BA422" s="136"/>
      <c r="BB422" s="136"/>
      <c r="BC422" s="136"/>
      <c r="BD422" s="136"/>
    </row>
    <row r="423" spans="1:56" ht="22.5" outlineLevel="1" x14ac:dyDescent="0.2">
      <c r="A423" s="180">
        <v>239</v>
      </c>
      <c r="B423" s="181" t="s">
        <v>655</v>
      </c>
      <c r="C423" s="182" t="s">
        <v>656</v>
      </c>
      <c r="D423" s="183" t="s">
        <v>130</v>
      </c>
      <c r="E423" s="184">
        <v>95</v>
      </c>
      <c r="F423" s="185"/>
      <c r="G423" s="186">
        <f>ROUND(E423*F423,2)</f>
        <v>0</v>
      </c>
      <c r="H423" s="153"/>
      <c r="I423" s="154">
        <f>ROUND(E423*H423,2)</f>
        <v>0</v>
      </c>
      <c r="J423" s="153"/>
      <c r="K423" s="154">
        <f>ROUND(E423*J423,2)</f>
        <v>0</v>
      </c>
      <c r="L423" s="154">
        <v>21</v>
      </c>
      <c r="M423" s="154">
        <f>G423*(1+L423/100)</f>
        <v>0</v>
      </c>
      <c r="N423" s="142"/>
      <c r="O423" s="142"/>
      <c r="P423" s="143">
        <v>0</v>
      </c>
      <c r="Q423" s="142">
        <f>ROUND(E423*P423,2)</f>
        <v>0</v>
      </c>
      <c r="R423" s="136"/>
      <c r="S423" s="136"/>
      <c r="T423" s="136"/>
      <c r="U423" s="136"/>
      <c r="V423" s="136"/>
      <c r="W423" s="136"/>
      <c r="X423" s="136"/>
      <c r="Y423" s="136"/>
      <c r="Z423" s="136"/>
      <c r="AA423" s="136" t="s">
        <v>169</v>
      </c>
      <c r="AB423" s="136"/>
      <c r="AC423" s="136"/>
      <c r="AD423" s="136"/>
      <c r="AE423" s="136"/>
      <c r="AF423" s="136"/>
      <c r="AG423" s="136"/>
      <c r="AH423" s="136"/>
      <c r="AI423" s="136"/>
      <c r="AJ423" s="136"/>
      <c r="AK423" s="136"/>
      <c r="AL423" s="136"/>
      <c r="AM423" s="136"/>
      <c r="AN423" s="136"/>
      <c r="AO423" s="136"/>
      <c r="AP423" s="136"/>
      <c r="AQ423" s="136"/>
      <c r="AR423" s="136"/>
      <c r="AS423" s="136"/>
      <c r="AT423" s="136"/>
      <c r="AU423" s="136"/>
      <c r="AV423" s="136"/>
      <c r="AW423" s="136"/>
      <c r="AX423" s="136"/>
      <c r="AY423" s="136"/>
      <c r="AZ423" s="136"/>
      <c r="BA423" s="136"/>
      <c r="BB423" s="136"/>
      <c r="BC423" s="136"/>
      <c r="BD423" s="136"/>
    </row>
    <row r="424" spans="1:56" outlineLevel="1" x14ac:dyDescent="0.2">
      <c r="A424" s="180"/>
      <c r="B424" s="181"/>
      <c r="C424" s="187" t="s">
        <v>657</v>
      </c>
      <c r="D424" s="188"/>
      <c r="E424" s="189">
        <v>85</v>
      </c>
      <c r="F424" s="186"/>
      <c r="G424" s="186"/>
      <c r="H424" s="154"/>
      <c r="I424" s="154"/>
      <c r="J424" s="154"/>
      <c r="K424" s="154"/>
      <c r="L424" s="154"/>
      <c r="M424" s="154"/>
      <c r="N424" s="142"/>
      <c r="O424" s="142"/>
      <c r="P424" s="143"/>
      <c r="Q424" s="142"/>
      <c r="R424" s="136"/>
      <c r="S424" s="136"/>
      <c r="T424" s="136"/>
      <c r="U424" s="136"/>
      <c r="V424" s="136"/>
      <c r="W424" s="136"/>
      <c r="X424" s="136"/>
      <c r="Y424" s="136"/>
      <c r="Z424" s="136"/>
      <c r="AA424" s="136" t="s">
        <v>134</v>
      </c>
      <c r="AB424" s="136">
        <v>0</v>
      </c>
      <c r="AC424" s="136"/>
      <c r="AD424" s="136"/>
      <c r="AE424" s="136"/>
      <c r="AF424" s="136"/>
      <c r="AG424" s="136"/>
      <c r="AH424" s="136"/>
      <c r="AI424" s="136"/>
      <c r="AJ424" s="136"/>
      <c r="AK424" s="136"/>
      <c r="AL424" s="136"/>
      <c r="AM424" s="136"/>
      <c r="AN424" s="136"/>
      <c r="AO424" s="136"/>
      <c r="AP424" s="136"/>
      <c r="AQ424" s="136"/>
      <c r="AR424" s="136"/>
      <c r="AS424" s="136"/>
      <c r="AT424" s="136"/>
      <c r="AU424" s="136"/>
      <c r="AV424" s="136"/>
      <c r="AW424" s="136"/>
      <c r="AX424" s="136"/>
      <c r="AY424" s="136"/>
      <c r="AZ424" s="136"/>
      <c r="BA424" s="136"/>
      <c r="BB424" s="136"/>
      <c r="BC424" s="136"/>
      <c r="BD424" s="136"/>
    </row>
    <row r="425" spans="1:56" outlineLevel="1" x14ac:dyDescent="0.2">
      <c r="A425" s="180">
        <v>240</v>
      </c>
      <c r="B425" s="181" t="s">
        <v>658</v>
      </c>
      <c r="C425" s="182" t="s">
        <v>659</v>
      </c>
      <c r="D425" s="183" t="s">
        <v>176</v>
      </c>
      <c r="E425" s="184">
        <v>56</v>
      </c>
      <c r="F425" s="185"/>
      <c r="G425" s="186">
        <f>ROUND(E425*F425,2)</f>
        <v>0</v>
      </c>
      <c r="H425" s="153"/>
      <c r="I425" s="154">
        <f>ROUND(E425*H425,2)</f>
        <v>0</v>
      </c>
      <c r="J425" s="153"/>
      <c r="K425" s="154">
        <f>ROUND(E425*J425,2)</f>
        <v>0</v>
      </c>
      <c r="L425" s="154">
        <v>21</v>
      </c>
      <c r="M425" s="154">
        <f>G425*(1+L425/100)</f>
        <v>0</v>
      </c>
      <c r="N425" s="142"/>
      <c r="O425" s="142"/>
      <c r="P425" s="143">
        <v>0</v>
      </c>
      <c r="Q425" s="142">
        <f>ROUND(E425*P425,2)</f>
        <v>0</v>
      </c>
      <c r="R425" s="136"/>
      <c r="S425" s="136"/>
      <c r="T425" s="136"/>
      <c r="U425" s="136"/>
      <c r="V425" s="136"/>
      <c r="W425" s="136"/>
      <c r="X425" s="136"/>
      <c r="Y425" s="136"/>
      <c r="Z425" s="136"/>
      <c r="AA425" s="136" t="s">
        <v>232</v>
      </c>
      <c r="AB425" s="136"/>
      <c r="AC425" s="136"/>
      <c r="AD425" s="136"/>
      <c r="AE425" s="136"/>
      <c r="AF425" s="136"/>
      <c r="AG425" s="136"/>
      <c r="AH425" s="136"/>
      <c r="AI425" s="136"/>
      <c r="AJ425" s="136"/>
      <c r="AK425" s="136"/>
      <c r="AL425" s="136"/>
      <c r="AM425" s="136"/>
      <c r="AN425" s="136"/>
      <c r="AO425" s="136"/>
      <c r="AP425" s="136"/>
      <c r="AQ425" s="136"/>
      <c r="AR425" s="136"/>
      <c r="AS425" s="136"/>
      <c r="AT425" s="136"/>
      <c r="AU425" s="136"/>
      <c r="AV425" s="136"/>
      <c r="AW425" s="136"/>
      <c r="AX425" s="136"/>
      <c r="AY425" s="136"/>
      <c r="AZ425" s="136"/>
      <c r="BA425" s="136"/>
      <c r="BB425" s="136"/>
      <c r="BC425" s="136"/>
      <c r="BD425" s="136"/>
    </row>
    <row r="426" spans="1:56" outlineLevel="1" x14ac:dyDescent="0.2">
      <c r="A426" s="180">
        <v>241</v>
      </c>
      <c r="B426" s="181" t="s">
        <v>660</v>
      </c>
      <c r="C426" s="182" t="s">
        <v>661</v>
      </c>
      <c r="D426" s="183" t="s">
        <v>0</v>
      </c>
      <c r="E426" s="184">
        <v>3</v>
      </c>
      <c r="F426" s="185"/>
      <c r="G426" s="186">
        <f>ROUND(E426*F426,2)</f>
        <v>0</v>
      </c>
      <c r="H426" s="153"/>
      <c r="I426" s="154">
        <f>ROUND(E426*H426,2)</f>
        <v>0</v>
      </c>
      <c r="J426" s="153"/>
      <c r="K426" s="154">
        <f>ROUND(E426*J426,2)</f>
        <v>0</v>
      </c>
      <c r="L426" s="154">
        <v>21</v>
      </c>
      <c r="M426" s="154">
        <f>G426*(1+L426/100)</f>
        <v>0</v>
      </c>
      <c r="N426" s="142"/>
      <c r="O426" s="142"/>
      <c r="P426" s="143">
        <v>0</v>
      </c>
      <c r="Q426" s="142">
        <f>ROUND(E426*P426,2)</f>
        <v>0</v>
      </c>
      <c r="R426" s="136"/>
      <c r="S426" s="136"/>
      <c r="T426" s="136"/>
      <c r="U426" s="136"/>
      <c r="V426" s="136"/>
      <c r="W426" s="136"/>
      <c r="X426" s="136"/>
      <c r="Y426" s="136"/>
      <c r="Z426" s="136"/>
      <c r="AA426" s="136" t="s">
        <v>169</v>
      </c>
      <c r="AB426" s="136"/>
      <c r="AC426" s="136"/>
      <c r="AD426" s="136"/>
      <c r="AE426" s="136"/>
      <c r="AF426" s="136"/>
      <c r="AG426" s="136"/>
      <c r="AH426" s="136"/>
      <c r="AI426" s="136"/>
      <c r="AJ426" s="136"/>
      <c r="AK426" s="136"/>
      <c r="AL426" s="136"/>
      <c r="AM426" s="136"/>
      <c r="AN426" s="136"/>
      <c r="AO426" s="136"/>
      <c r="AP426" s="136"/>
      <c r="AQ426" s="136"/>
      <c r="AR426" s="136"/>
      <c r="AS426" s="136"/>
      <c r="AT426" s="136"/>
      <c r="AU426" s="136"/>
      <c r="AV426" s="136"/>
      <c r="AW426" s="136"/>
      <c r="AX426" s="136"/>
      <c r="AY426" s="136"/>
      <c r="AZ426" s="136"/>
      <c r="BA426" s="136"/>
      <c r="BB426" s="136"/>
      <c r="BC426" s="136"/>
      <c r="BD426" s="136"/>
    </row>
    <row r="427" spans="1:56" outlineLevel="1" x14ac:dyDescent="0.2">
      <c r="A427" s="180"/>
      <c r="B427" s="181"/>
      <c r="C427" s="241" t="s">
        <v>991</v>
      </c>
      <c r="D427" s="183"/>
      <c r="E427" s="184"/>
      <c r="F427" s="185"/>
      <c r="G427" s="195">
        <f>SUM(G409:G426)</f>
        <v>0</v>
      </c>
      <c r="H427" s="153"/>
      <c r="I427" s="154"/>
      <c r="J427" s="153"/>
      <c r="K427" s="154"/>
      <c r="L427" s="154"/>
      <c r="M427" s="154"/>
      <c r="N427" s="142"/>
      <c r="O427" s="142"/>
      <c r="P427" s="143"/>
      <c r="Q427" s="142"/>
      <c r="R427" s="136"/>
      <c r="S427" s="136"/>
      <c r="T427" s="240"/>
      <c r="U427" s="136"/>
      <c r="V427" s="136"/>
      <c r="W427" s="136"/>
      <c r="X427" s="136"/>
      <c r="Y427" s="136"/>
      <c r="Z427" s="136"/>
      <c r="AA427" s="136"/>
      <c r="AB427" s="136"/>
      <c r="AC427" s="136"/>
      <c r="AD427" s="136"/>
      <c r="AE427" s="136"/>
      <c r="AF427" s="136"/>
      <c r="AG427" s="136"/>
      <c r="AH427" s="136"/>
      <c r="AI427" s="136"/>
      <c r="AJ427" s="136"/>
      <c r="AK427" s="136"/>
      <c r="AL427" s="136"/>
      <c r="AM427" s="136"/>
      <c r="AN427" s="136"/>
      <c r="AO427" s="136"/>
      <c r="AP427" s="136"/>
      <c r="AQ427" s="136"/>
      <c r="AR427" s="136"/>
      <c r="AS427" s="136"/>
      <c r="AT427" s="136"/>
      <c r="AU427" s="136"/>
      <c r="AV427" s="136"/>
      <c r="AW427" s="136"/>
      <c r="AX427" s="136"/>
      <c r="AY427" s="136"/>
      <c r="AZ427" s="136"/>
      <c r="BA427" s="136"/>
      <c r="BB427" s="136"/>
      <c r="BC427" s="136"/>
      <c r="BD427" s="136"/>
    </row>
    <row r="428" spans="1:56" outlineLevel="1" x14ac:dyDescent="0.2">
      <c r="A428" s="214"/>
      <c r="B428" s="175" t="s">
        <v>92</v>
      </c>
      <c r="C428" s="176" t="s">
        <v>93</v>
      </c>
      <c r="D428" s="177"/>
      <c r="E428" s="178"/>
      <c r="F428" s="179"/>
      <c r="G428" s="179"/>
      <c r="H428" s="166"/>
      <c r="I428" s="166">
        <f>SUM(I432:I465)</f>
        <v>0</v>
      </c>
      <c r="J428" s="166"/>
      <c r="K428" s="166">
        <f>SUM(K432:K465)</f>
        <v>0</v>
      </c>
      <c r="L428" s="166"/>
      <c r="M428" s="166">
        <f>SUM(M432:M465)</f>
        <v>0</v>
      </c>
      <c r="N428" s="142"/>
      <c r="O428" s="142"/>
      <c r="P428" s="143"/>
      <c r="Q428" s="142"/>
      <c r="R428" s="136"/>
      <c r="S428" s="136"/>
      <c r="T428" s="136"/>
      <c r="U428" s="136"/>
      <c r="V428" s="136"/>
      <c r="W428" s="136"/>
      <c r="X428" s="136"/>
      <c r="Y428" s="136"/>
      <c r="Z428" s="136"/>
      <c r="AA428" s="136"/>
      <c r="AB428" s="136"/>
      <c r="AC428" s="136"/>
      <c r="AD428" s="136"/>
      <c r="AE428" s="136"/>
      <c r="AF428" s="136"/>
      <c r="AG428" s="136"/>
      <c r="AH428" s="136"/>
      <c r="AI428" s="136"/>
      <c r="AJ428" s="136"/>
      <c r="AK428" s="136"/>
      <c r="AL428" s="136"/>
      <c r="AM428" s="136"/>
      <c r="AN428" s="136"/>
      <c r="AO428" s="136"/>
      <c r="AP428" s="136"/>
      <c r="AQ428" s="136"/>
      <c r="AR428" s="136"/>
      <c r="AS428" s="136"/>
      <c r="AT428" s="136"/>
      <c r="AU428" s="136"/>
      <c r="AV428" s="136"/>
      <c r="AW428" s="136"/>
      <c r="AX428" s="136"/>
      <c r="AY428" s="136"/>
      <c r="AZ428" s="136"/>
      <c r="BA428" s="136"/>
      <c r="BB428" s="136"/>
      <c r="BC428" s="136"/>
      <c r="BD428" s="136"/>
    </row>
    <row r="429" spans="1:56" ht="22.5" outlineLevel="1" x14ac:dyDescent="0.2">
      <c r="A429" s="180">
        <v>242</v>
      </c>
      <c r="B429" s="181" t="s">
        <v>741</v>
      </c>
      <c r="C429" s="197" t="s">
        <v>512</v>
      </c>
      <c r="D429" s="183" t="s">
        <v>176</v>
      </c>
      <c r="E429" s="184">
        <v>280</v>
      </c>
      <c r="F429" s="186"/>
      <c r="G429" s="186">
        <f t="shared" ref="G429:G431" si="54">ROUND(E429*F429,2)</f>
        <v>0</v>
      </c>
      <c r="H429" s="155"/>
      <c r="I429" s="155"/>
      <c r="J429" s="155"/>
      <c r="K429" s="155"/>
      <c r="L429" s="155"/>
      <c r="M429" s="155"/>
      <c r="N429" s="142"/>
      <c r="O429" s="142"/>
      <c r="P429" s="143"/>
      <c r="Q429" s="142"/>
      <c r="R429" s="136"/>
      <c r="S429" s="136"/>
      <c r="T429" s="136"/>
      <c r="U429" s="136"/>
      <c r="V429" s="136"/>
      <c r="W429" s="136"/>
      <c r="X429" s="136"/>
      <c r="Y429" s="136"/>
      <c r="Z429" s="136"/>
      <c r="AA429" s="136"/>
      <c r="AB429" s="136"/>
      <c r="AC429" s="136"/>
      <c r="AD429" s="136"/>
      <c r="AE429" s="136"/>
      <c r="AF429" s="136"/>
      <c r="AG429" s="136"/>
      <c r="AH429" s="136"/>
      <c r="AI429" s="136"/>
      <c r="AJ429" s="136"/>
      <c r="AK429" s="136"/>
      <c r="AL429" s="136"/>
      <c r="AM429" s="136"/>
      <c r="AN429" s="136"/>
      <c r="AO429" s="136"/>
      <c r="AP429" s="136"/>
      <c r="AQ429" s="136"/>
      <c r="AR429" s="136"/>
      <c r="AS429" s="136"/>
      <c r="AT429" s="136"/>
      <c r="AU429" s="136"/>
      <c r="AV429" s="136"/>
      <c r="AW429" s="136"/>
      <c r="AX429" s="136"/>
      <c r="AY429" s="136"/>
      <c r="AZ429" s="136"/>
      <c r="BA429" s="136"/>
      <c r="BB429" s="136"/>
      <c r="BC429" s="136"/>
      <c r="BD429" s="136"/>
    </row>
    <row r="430" spans="1:56" outlineLevel="1" x14ac:dyDescent="0.2">
      <c r="A430" s="180">
        <v>243</v>
      </c>
      <c r="B430" s="196" t="s">
        <v>742</v>
      </c>
      <c r="C430" s="197" t="s">
        <v>743</v>
      </c>
      <c r="D430" s="198" t="s">
        <v>130</v>
      </c>
      <c r="E430" s="199">
        <v>31.3</v>
      </c>
      <c r="F430" s="186"/>
      <c r="G430" s="186">
        <f t="shared" si="54"/>
        <v>0</v>
      </c>
      <c r="H430" s="155"/>
      <c r="I430" s="155"/>
      <c r="J430" s="155"/>
      <c r="K430" s="155"/>
      <c r="L430" s="155"/>
      <c r="M430" s="155"/>
      <c r="N430" s="142"/>
      <c r="O430" s="142"/>
      <c r="P430" s="143"/>
      <c r="Q430" s="142"/>
      <c r="R430" s="136"/>
      <c r="S430" s="136"/>
      <c r="T430" s="136"/>
      <c r="U430" s="136"/>
      <c r="V430" s="136"/>
      <c r="W430" s="136"/>
      <c r="X430" s="136"/>
      <c r="Y430" s="136"/>
      <c r="Z430" s="136"/>
      <c r="AA430" s="136"/>
      <c r="AB430" s="136"/>
      <c r="AC430" s="136"/>
      <c r="AD430" s="136"/>
      <c r="AE430" s="136"/>
      <c r="AF430" s="136"/>
      <c r="AG430" s="136"/>
      <c r="AH430" s="136"/>
      <c r="AI430" s="136"/>
      <c r="AJ430" s="136"/>
      <c r="AK430" s="136"/>
      <c r="AL430" s="136"/>
      <c r="AM430" s="136"/>
      <c r="AN430" s="136"/>
      <c r="AO430" s="136"/>
      <c r="AP430" s="136"/>
      <c r="AQ430" s="136"/>
      <c r="AR430" s="136"/>
      <c r="AS430" s="136"/>
      <c r="AT430" s="136"/>
      <c r="AU430" s="136"/>
      <c r="AV430" s="136"/>
      <c r="AW430" s="136"/>
      <c r="AX430" s="136"/>
      <c r="AY430" s="136"/>
      <c r="AZ430" s="136"/>
      <c r="BA430" s="136"/>
      <c r="BB430" s="136"/>
      <c r="BC430" s="136"/>
      <c r="BD430" s="136"/>
    </row>
    <row r="431" spans="1:56" outlineLevel="1" x14ac:dyDescent="0.2">
      <c r="A431" s="180">
        <v>244</v>
      </c>
      <c r="B431" s="196" t="s">
        <v>744</v>
      </c>
      <c r="C431" s="197" t="s">
        <v>745</v>
      </c>
      <c r="D431" s="198" t="s">
        <v>130</v>
      </c>
      <c r="E431" s="199">
        <v>409</v>
      </c>
      <c r="F431" s="199"/>
      <c r="G431" s="186">
        <f t="shared" si="54"/>
        <v>0</v>
      </c>
      <c r="H431" s="155"/>
      <c r="I431" s="155"/>
      <c r="J431" s="155"/>
      <c r="K431" s="155"/>
      <c r="L431" s="155"/>
      <c r="M431" s="155"/>
      <c r="N431" s="142"/>
      <c r="O431" s="142"/>
      <c r="P431" s="143"/>
      <c r="Q431" s="142"/>
      <c r="R431" s="136"/>
      <c r="S431" s="136"/>
      <c r="T431" s="136"/>
      <c r="U431" s="136"/>
      <c r="V431" s="136"/>
      <c r="W431" s="136"/>
      <c r="X431" s="136"/>
      <c r="Y431" s="136"/>
      <c r="Z431" s="136"/>
      <c r="AA431" s="136"/>
      <c r="AB431" s="136"/>
      <c r="AC431" s="136"/>
      <c r="AD431" s="136"/>
      <c r="AE431" s="136"/>
      <c r="AF431" s="136"/>
      <c r="AG431" s="136"/>
      <c r="AH431" s="136"/>
      <c r="AI431" s="136"/>
      <c r="AJ431" s="136"/>
      <c r="AK431" s="136"/>
      <c r="AL431" s="136"/>
      <c r="AM431" s="136"/>
      <c r="AN431" s="136"/>
      <c r="AO431" s="136"/>
      <c r="AP431" s="136"/>
      <c r="AQ431" s="136"/>
      <c r="AR431" s="136"/>
      <c r="AS431" s="136"/>
      <c r="AT431" s="136"/>
      <c r="AU431" s="136"/>
      <c r="AV431" s="136"/>
      <c r="AW431" s="136"/>
      <c r="AX431" s="136"/>
      <c r="AY431" s="136"/>
      <c r="AZ431" s="136"/>
      <c r="BA431" s="136"/>
      <c r="BB431" s="136"/>
      <c r="BC431" s="136"/>
      <c r="BD431" s="136"/>
    </row>
    <row r="432" spans="1:56" outlineLevel="1" x14ac:dyDescent="0.2">
      <c r="A432" s="180">
        <v>245</v>
      </c>
      <c r="B432" s="181" t="s">
        <v>369</v>
      </c>
      <c r="C432" s="182" t="s">
        <v>370</v>
      </c>
      <c r="D432" s="183" t="s">
        <v>176</v>
      </c>
      <c r="E432" s="184">
        <v>124.124</v>
      </c>
      <c r="F432" s="185"/>
      <c r="G432" s="186">
        <f>ROUND(E432*F432,2)</f>
        <v>0</v>
      </c>
      <c r="H432" s="141"/>
      <c r="I432" s="142">
        <f>ROUND(E432*H432,2)</f>
        <v>0</v>
      </c>
      <c r="J432" s="141"/>
      <c r="K432" s="142">
        <f>ROUND(E432*J432,2)</f>
        <v>0</v>
      </c>
      <c r="L432" s="142">
        <v>21</v>
      </c>
      <c r="M432" s="142">
        <f>G432*(1+L432/100)</f>
        <v>0</v>
      </c>
      <c r="N432" s="142"/>
      <c r="O432" s="142"/>
      <c r="P432" s="143"/>
      <c r="Q432" s="142"/>
      <c r="R432" s="136"/>
      <c r="S432" s="136"/>
      <c r="T432" s="136"/>
      <c r="U432" s="136"/>
      <c r="V432" s="136"/>
      <c r="W432" s="136"/>
      <c r="X432" s="136"/>
      <c r="Y432" s="136"/>
      <c r="Z432" s="136"/>
      <c r="AA432" s="136"/>
      <c r="AB432" s="136"/>
      <c r="AC432" s="136"/>
      <c r="AD432" s="136"/>
      <c r="AE432" s="136"/>
      <c r="AF432" s="136"/>
      <c r="AG432" s="136"/>
      <c r="AH432" s="136"/>
      <c r="AI432" s="136"/>
      <c r="AJ432" s="136"/>
      <c r="AK432" s="136"/>
      <c r="AL432" s="136"/>
      <c r="AM432" s="136"/>
      <c r="AN432" s="136"/>
      <c r="AO432" s="136"/>
      <c r="AP432" s="136"/>
      <c r="AQ432" s="136"/>
      <c r="AR432" s="136"/>
      <c r="AS432" s="136"/>
      <c r="AT432" s="136"/>
      <c r="AU432" s="136"/>
      <c r="AV432" s="136"/>
      <c r="AW432" s="136"/>
      <c r="AX432" s="136"/>
      <c r="AY432" s="136"/>
      <c r="AZ432" s="136"/>
      <c r="BA432" s="136"/>
      <c r="BB432" s="136"/>
      <c r="BC432" s="136"/>
      <c r="BD432" s="136"/>
    </row>
    <row r="433" spans="1:56" outlineLevel="1" x14ac:dyDescent="0.2">
      <c r="A433" s="180"/>
      <c r="B433" s="181"/>
      <c r="C433" s="187" t="s">
        <v>371</v>
      </c>
      <c r="D433" s="188"/>
      <c r="E433" s="189"/>
      <c r="F433" s="186"/>
      <c r="G433" s="186"/>
      <c r="H433" s="142"/>
      <c r="I433" s="142"/>
      <c r="J433" s="142"/>
      <c r="K433" s="142"/>
      <c r="L433" s="142"/>
      <c r="M433" s="142"/>
      <c r="N433" s="142"/>
      <c r="O433" s="142"/>
      <c r="P433" s="143"/>
      <c r="Q433" s="142"/>
      <c r="R433" s="136"/>
      <c r="S433" s="136"/>
      <c r="T433" s="136"/>
      <c r="U433" s="136"/>
      <c r="V433" s="136"/>
      <c r="W433" s="136"/>
      <c r="X433" s="136"/>
      <c r="Y433" s="136"/>
      <c r="Z433" s="136"/>
      <c r="AA433" s="136"/>
      <c r="AB433" s="136"/>
      <c r="AC433" s="136"/>
      <c r="AD433" s="136"/>
      <c r="AE433" s="136"/>
      <c r="AF433" s="136"/>
      <c r="AG433" s="136"/>
      <c r="AH433" s="136"/>
      <c r="AI433" s="136"/>
      <c r="AJ433" s="136"/>
      <c r="AK433" s="136"/>
      <c r="AL433" s="136"/>
      <c r="AM433" s="136"/>
      <c r="AN433" s="136"/>
      <c r="AO433" s="136"/>
      <c r="AP433" s="136"/>
      <c r="AQ433" s="136"/>
      <c r="AR433" s="136"/>
      <c r="AS433" s="136"/>
      <c r="AT433" s="136"/>
      <c r="AU433" s="136"/>
      <c r="AV433" s="136"/>
      <c r="AW433" s="136"/>
      <c r="AX433" s="136"/>
      <c r="AY433" s="136"/>
      <c r="AZ433" s="136"/>
      <c r="BA433" s="136"/>
      <c r="BB433" s="136"/>
      <c r="BC433" s="136"/>
      <c r="BD433" s="136"/>
    </row>
    <row r="434" spans="1:56" outlineLevel="1" x14ac:dyDescent="0.2">
      <c r="A434" s="180"/>
      <c r="B434" s="181"/>
      <c r="C434" s="187" t="s">
        <v>372</v>
      </c>
      <c r="D434" s="188"/>
      <c r="E434" s="189"/>
      <c r="F434" s="186"/>
      <c r="G434" s="186"/>
      <c r="H434" s="142"/>
      <c r="I434" s="142"/>
      <c r="J434" s="142"/>
      <c r="K434" s="142"/>
      <c r="L434" s="142"/>
      <c r="M434" s="142"/>
      <c r="N434" s="142"/>
      <c r="O434" s="142"/>
      <c r="P434" s="143"/>
      <c r="Q434" s="142"/>
      <c r="R434" s="136"/>
      <c r="S434" s="136"/>
      <c r="T434" s="136"/>
      <c r="U434" s="136"/>
      <c r="V434" s="136"/>
      <c r="W434" s="136"/>
      <c r="X434" s="136"/>
      <c r="Y434" s="136"/>
      <c r="Z434" s="136"/>
      <c r="AA434" s="136"/>
      <c r="AB434" s="136"/>
      <c r="AC434" s="136"/>
      <c r="AD434" s="136"/>
      <c r="AE434" s="136"/>
      <c r="AF434" s="136"/>
      <c r="AG434" s="136"/>
      <c r="AH434" s="136"/>
      <c r="AI434" s="136"/>
      <c r="AJ434" s="136"/>
      <c r="AK434" s="136"/>
      <c r="AL434" s="136"/>
      <c r="AM434" s="136"/>
      <c r="AN434" s="136"/>
      <c r="AO434" s="136"/>
      <c r="AP434" s="136"/>
      <c r="AQ434" s="136"/>
      <c r="AR434" s="136"/>
      <c r="AS434" s="136"/>
      <c r="AT434" s="136"/>
      <c r="AU434" s="136"/>
      <c r="AV434" s="136"/>
      <c r="AW434" s="136"/>
      <c r="AX434" s="136"/>
      <c r="AY434" s="136"/>
      <c r="AZ434" s="136"/>
      <c r="BA434" s="136"/>
      <c r="BB434" s="136"/>
      <c r="BC434" s="136"/>
      <c r="BD434" s="136"/>
    </row>
    <row r="435" spans="1:56" outlineLevel="1" x14ac:dyDescent="0.2">
      <c r="A435" s="180"/>
      <c r="B435" s="181"/>
      <c r="C435" s="187" t="s">
        <v>373</v>
      </c>
      <c r="D435" s="188"/>
      <c r="E435" s="189">
        <v>124.124</v>
      </c>
      <c r="F435" s="186"/>
      <c r="G435" s="186"/>
      <c r="H435" s="142"/>
      <c r="I435" s="142"/>
      <c r="J435" s="142"/>
      <c r="K435" s="142"/>
      <c r="L435" s="142"/>
      <c r="M435" s="142"/>
      <c r="N435" s="142"/>
      <c r="O435" s="142"/>
      <c r="P435" s="143"/>
      <c r="Q435" s="142"/>
      <c r="R435" s="136"/>
      <c r="S435" s="136"/>
      <c r="T435" s="136"/>
      <c r="U435" s="136"/>
      <c r="V435" s="136"/>
      <c r="W435" s="136"/>
      <c r="X435" s="136"/>
      <c r="Y435" s="136"/>
      <c r="Z435" s="136"/>
      <c r="AA435" s="136"/>
      <c r="AB435" s="136"/>
      <c r="AC435" s="136"/>
      <c r="AD435" s="136"/>
      <c r="AE435" s="136"/>
      <c r="AF435" s="136"/>
      <c r="AG435" s="136"/>
      <c r="AH435" s="136"/>
      <c r="AI435" s="136"/>
      <c r="AJ435" s="136"/>
      <c r="AK435" s="136"/>
      <c r="AL435" s="136"/>
      <c r="AM435" s="136"/>
      <c r="AN435" s="136"/>
      <c r="AO435" s="136"/>
      <c r="AP435" s="136"/>
      <c r="AQ435" s="136"/>
      <c r="AR435" s="136"/>
      <c r="AS435" s="136"/>
      <c r="AT435" s="136"/>
      <c r="AU435" s="136"/>
      <c r="AV435" s="136"/>
      <c r="AW435" s="136"/>
      <c r="AX435" s="136"/>
      <c r="AY435" s="136"/>
      <c r="AZ435" s="136"/>
      <c r="BA435" s="136"/>
      <c r="BB435" s="136"/>
      <c r="BC435" s="136"/>
      <c r="BD435" s="136"/>
    </row>
    <row r="436" spans="1:56" outlineLevel="1" x14ac:dyDescent="0.2">
      <c r="A436" s="180">
        <v>246</v>
      </c>
      <c r="B436" s="181" t="s">
        <v>374</v>
      </c>
      <c r="C436" s="182" t="s">
        <v>375</v>
      </c>
      <c r="D436" s="183" t="s">
        <v>176</v>
      </c>
      <c r="E436" s="184">
        <v>55.708399999999997</v>
      </c>
      <c r="F436" s="185"/>
      <c r="G436" s="186">
        <f>ROUND(E436*F436,2)</f>
        <v>0</v>
      </c>
      <c r="H436" s="141"/>
      <c r="I436" s="142">
        <f>ROUND(E436*H436,2)</f>
        <v>0</v>
      </c>
      <c r="J436" s="141"/>
      <c r="K436" s="142">
        <f>ROUND(E436*J436,2)</f>
        <v>0</v>
      </c>
      <c r="L436" s="142">
        <v>21</v>
      </c>
      <c r="M436" s="142">
        <f>G436*(1+L436/100)</f>
        <v>0</v>
      </c>
      <c r="N436" s="142"/>
      <c r="O436" s="142"/>
      <c r="P436" s="143"/>
      <c r="Q436" s="142"/>
      <c r="R436" s="136"/>
      <c r="S436" s="136"/>
      <c r="T436" s="136"/>
      <c r="U436" s="136"/>
      <c r="V436" s="136"/>
      <c r="W436" s="136"/>
      <c r="X436" s="136"/>
      <c r="Y436" s="136"/>
      <c r="Z436" s="136"/>
      <c r="AA436" s="136"/>
      <c r="AB436" s="136"/>
      <c r="AC436" s="136"/>
      <c r="AD436" s="136"/>
      <c r="AE436" s="136"/>
      <c r="AF436" s="136"/>
      <c r="AG436" s="136"/>
      <c r="AH436" s="136"/>
      <c r="AI436" s="136"/>
      <c r="AJ436" s="136"/>
      <c r="AK436" s="136"/>
      <c r="AL436" s="136"/>
      <c r="AM436" s="136"/>
      <c r="AN436" s="136"/>
      <c r="AO436" s="136"/>
      <c r="AP436" s="136"/>
      <c r="AQ436" s="136"/>
      <c r="AR436" s="136"/>
      <c r="AS436" s="136"/>
      <c r="AT436" s="136"/>
      <c r="AU436" s="136"/>
      <c r="AV436" s="136"/>
      <c r="AW436" s="136"/>
      <c r="AX436" s="136"/>
      <c r="AY436" s="136"/>
      <c r="AZ436" s="136"/>
      <c r="BA436" s="136"/>
      <c r="BB436" s="136"/>
      <c r="BC436" s="136"/>
      <c r="BD436" s="136"/>
    </row>
    <row r="437" spans="1:56" outlineLevel="1" x14ac:dyDescent="0.2">
      <c r="A437" s="180"/>
      <c r="B437" s="181"/>
      <c r="C437" s="187" t="s">
        <v>376</v>
      </c>
      <c r="D437" s="188"/>
      <c r="E437" s="189"/>
      <c r="F437" s="186"/>
      <c r="G437" s="186"/>
      <c r="H437" s="142"/>
      <c r="I437" s="142"/>
      <c r="J437" s="142"/>
      <c r="K437" s="142"/>
      <c r="L437" s="142"/>
      <c r="M437" s="142"/>
      <c r="N437" s="142"/>
      <c r="O437" s="142"/>
      <c r="P437" s="143"/>
      <c r="Q437" s="142"/>
      <c r="R437" s="136"/>
      <c r="S437" s="136"/>
      <c r="T437" s="136"/>
      <c r="U437" s="136"/>
      <c r="V437" s="136"/>
      <c r="W437" s="136"/>
      <c r="X437" s="136"/>
      <c r="Y437" s="136"/>
      <c r="Z437" s="136"/>
      <c r="AA437" s="136"/>
      <c r="AB437" s="136"/>
      <c r="AC437" s="136"/>
      <c r="AD437" s="136"/>
      <c r="AE437" s="136"/>
      <c r="AF437" s="136"/>
      <c r="AG437" s="136"/>
      <c r="AH437" s="136"/>
      <c r="AI437" s="136"/>
      <c r="AJ437" s="136"/>
      <c r="AK437" s="136"/>
      <c r="AL437" s="136"/>
      <c r="AM437" s="136"/>
      <c r="AN437" s="136"/>
      <c r="AO437" s="136"/>
      <c r="AP437" s="136"/>
      <c r="AQ437" s="136"/>
      <c r="AR437" s="136"/>
      <c r="AS437" s="136"/>
      <c r="AT437" s="136"/>
      <c r="AU437" s="136"/>
      <c r="AV437" s="136"/>
      <c r="AW437" s="136"/>
      <c r="AX437" s="136"/>
      <c r="AY437" s="136"/>
      <c r="AZ437" s="136"/>
      <c r="BA437" s="136"/>
      <c r="BB437" s="136"/>
      <c r="BC437" s="136"/>
      <c r="BD437" s="136"/>
    </row>
    <row r="438" spans="1:56" outlineLevel="1" x14ac:dyDescent="0.2">
      <c r="A438" s="180"/>
      <c r="B438" s="181"/>
      <c r="C438" s="187" t="s">
        <v>377</v>
      </c>
      <c r="D438" s="188"/>
      <c r="E438" s="189">
        <v>55.708399999999997</v>
      </c>
      <c r="F438" s="186"/>
      <c r="G438" s="186"/>
      <c r="H438" s="142"/>
      <c r="I438" s="142"/>
      <c r="J438" s="142"/>
      <c r="K438" s="142"/>
      <c r="L438" s="142"/>
      <c r="M438" s="142"/>
      <c r="N438" s="142"/>
      <c r="O438" s="142"/>
      <c r="P438" s="143"/>
      <c r="Q438" s="142"/>
      <c r="R438" s="136"/>
      <c r="S438" s="136"/>
      <c r="T438" s="136"/>
      <c r="U438" s="136"/>
      <c r="V438" s="136"/>
      <c r="W438" s="136"/>
      <c r="X438" s="136"/>
      <c r="Y438" s="136"/>
      <c r="Z438" s="136"/>
      <c r="AA438" s="136"/>
      <c r="AB438" s="136"/>
      <c r="AC438" s="136"/>
      <c r="AD438" s="136"/>
      <c r="AE438" s="136"/>
      <c r="AF438" s="136"/>
      <c r="AG438" s="136"/>
      <c r="AH438" s="136"/>
      <c r="AI438" s="136"/>
      <c r="AJ438" s="136"/>
      <c r="AK438" s="136"/>
      <c r="AL438" s="136"/>
      <c r="AM438" s="136"/>
      <c r="AN438" s="136"/>
      <c r="AO438" s="136"/>
      <c r="AP438" s="136"/>
      <c r="AQ438" s="136"/>
      <c r="AR438" s="136"/>
      <c r="AS438" s="136"/>
      <c r="AT438" s="136"/>
      <c r="AU438" s="136"/>
      <c r="AV438" s="136"/>
      <c r="AW438" s="136"/>
      <c r="AX438" s="136"/>
      <c r="AY438" s="136"/>
      <c r="AZ438" s="136"/>
      <c r="BA438" s="136"/>
      <c r="BB438" s="136"/>
      <c r="BC438" s="136"/>
      <c r="BD438" s="136"/>
    </row>
    <row r="439" spans="1:56" outlineLevel="1" x14ac:dyDescent="0.2">
      <c r="A439" s="180">
        <v>247</v>
      </c>
      <c r="B439" s="181" t="s">
        <v>662</v>
      </c>
      <c r="C439" s="182" t="s">
        <v>663</v>
      </c>
      <c r="D439" s="183" t="s">
        <v>176</v>
      </c>
      <c r="E439" s="184">
        <v>398.9</v>
      </c>
      <c r="F439" s="185"/>
      <c r="G439" s="186">
        <f>ROUND(E439*F439,2)</f>
        <v>0</v>
      </c>
      <c r="H439" s="141"/>
      <c r="I439" s="142">
        <f>ROUND(E439*H439,2)</f>
        <v>0</v>
      </c>
      <c r="J439" s="141"/>
      <c r="K439" s="142">
        <f>ROUND(E439*J439,2)</f>
        <v>0</v>
      </c>
      <c r="L439" s="142">
        <v>21</v>
      </c>
      <c r="M439" s="142">
        <f>G439*(1+L439/100)</f>
        <v>0</v>
      </c>
      <c r="N439" s="142"/>
      <c r="O439" s="142"/>
      <c r="P439" s="143"/>
      <c r="Q439" s="142"/>
      <c r="R439" s="136"/>
      <c r="S439" s="136"/>
      <c r="T439" s="136"/>
      <c r="U439" s="136"/>
      <c r="V439" s="136"/>
      <c r="W439" s="136"/>
      <c r="X439" s="136"/>
      <c r="Y439" s="136"/>
      <c r="Z439" s="136"/>
      <c r="AA439" s="136"/>
      <c r="AB439" s="136"/>
      <c r="AC439" s="136"/>
      <c r="AD439" s="136"/>
      <c r="AE439" s="136"/>
      <c r="AF439" s="136"/>
      <c r="AG439" s="136"/>
      <c r="AH439" s="136"/>
      <c r="AI439" s="136"/>
      <c r="AJ439" s="136"/>
      <c r="AK439" s="136"/>
      <c r="AL439" s="136"/>
      <c r="AM439" s="136"/>
      <c r="AN439" s="136"/>
      <c r="AO439" s="136"/>
      <c r="AP439" s="136"/>
      <c r="AQ439" s="136"/>
      <c r="AR439" s="136"/>
      <c r="AS439" s="136"/>
      <c r="AT439" s="136"/>
      <c r="AU439" s="136"/>
      <c r="AV439" s="136"/>
      <c r="AW439" s="136"/>
      <c r="AX439" s="136"/>
      <c r="AY439" s="136"/>
      <c r="AZ439" s="136"/>
      <c r="BA439" s="136"/>
      <c r="BB439" s="136"/>
      <c r="BC439" s="136"/>
      <c r="BD439" s="136"/>
    </row>
    <row r="440" spans="1:56" outlineLevel="1" x14ac:dyDescent="0.2">
      <c r="A440" s="180"/>
      <c r="B440" s="181"/>
      <c r="C440" s="187" t="s">
        <v>664</v>
      </c>
      <c r="D440" s="188"/>
      <c r="E440" s="189">
        <v>239.4</v>
      </c>
      <c r="F440" s="186"/>
      <c r="G440" s="186"/>
      <c r="H440" s="142"/>
      <c r="I440" s="142"/>
      <c r="J440" s="142"/>
      <c r="K440" s="142"/>
      <c r="L440" s="142"/>
      <c r="M440" s="142"/>
      <c r="N440" s="142"/>
      <c r="O440" s="142"/>
      <c r="P440" s="143"/>
      <c r="Q440" s="142"/>
      <c r="R440" s="136"/>
      <c r="S440" s="136"/>
      <c r="T440" s="136"/>
      <c r="U440" s="136"/>
      <c r="V440" s="136"/>
      <c r="W440" s="136"/>
      <c r="X440" s="136"/>
      <c r="Y440" s="136"/>
      <c r="Z440" s="136"/>
      <c r="AA440" s="136"/>
      <c r="AB440" s="136"/>
      <c r="AC440" s="136"/>
      <c r="AD440" s="136"/>
      <c r="AE440" s="136"/>
      <c r="AF440" s="136"/>
      <c r="AG440" s="136"/>
      <c r="AH440" s="136"/>
      <c r="AI440" s="136"/>
      <c r="AJ440" s="136"/>
      <c r="AK440" s="136"/>
      <c r="AL440" s="136"/>
      <c r="AM440" s="136"/>
      <c r="AN440" s="136"/>
      <c r="AO440" s="136"/>
      <c r="AP440" s="136"/>
      <c r="AQ440" s="136"/>
      <c r="AR440" s="136"/>
      <c r="AS440" s="136"/>
      <c r="AT440" s="136"/>
      <c r="AU440" s="136"/>
      <c r="AV440" s="136"/>
      <c r="AW440" s="136"/>
      <c r="AX440" s="136"/>
      <c r="AY440" s="136"/>
      <c r="AZ440" s="136"/>
      <c r="BA440" s="136"/>
      <c r="BB440" s="136"/>
      <c r="BC440" s="136"/>
      <c r="BD440" s="136"/>
    </row>
    <row r="441" spans="1:56" outlineLevel="1" x14ac:dyDescent="0.2">
      <c r="A441" s="180"/>
      <c r="B441" s="181"/>
      <c r="C441" s="187" t="s">
        <v>665</v>
      </c>
      <c r="D441" s="188"/>
      <c r="E441" s="189">
        <v>159.5</v>
      </c>
      <c r="F441" s="186"/>
      <c r="G441" s="186"/>
      <c r="H441" s="142"/>
      <c r="I441" s="142"/>
      <c r="J441" s="142"/>
      <c r="K441" s="142"/>
      <c r="L441" s="142"/>
      <c r="M441" s="142"/>
      <c r="N441" s="142"/>
      <c r="O441" s="142"/>
      <c r="P441" s="143"/>
      <c r="Q441" s="142"/>
      <c r="R441" s="136"/>
      <c r="S441" s="136"/>
      <c r="T441" s="136"/>
      <c r="U441" s="136"/>
      <c r="V441" s="136"/>
      <c r="W441" s="136"/>
      <c r="X441" s="136"/>
      <c r="Y441" s="136"/>
      <c r="Z441" s="136"/>
      <c r="AA441" s="136"/>
      <c r="AB441" s="136"/>
      <c r="AC441" s="136"/>
      <c r="AD441" s="136"/>
      <c r="AE441" s="136"/>
      <c r="AF441" s="136"/>
      <c r="AG441" s="136"/>
      <c r="AH441" s="136"/>
      <c r="AI441" s="136"/>
      <c r="AJ441" s="136"/>
      <c r="AK441" s="136"/>
      <c r="AL441" s="136"/>
      <c r="AM441" s="136"/>
      <c r="AN441" s="136"/>
      <c r="AO441" s="136"/>
      <c r="AP441" s="136"/>
      <c r="AQ441" s="136"/>
      <c r="AR441" s="136"/>
      <c r="AS441" s="136"/>
      <c r="AT441" s="136"/>
      <c r="AU441" s="136"/>
      <c r="AV441" s="136"/>
      <c r="AW441" s="136"/>
      <c r="AX441" s="136"/>
      <c r="AY441" s="136"/>
      <c r="AZ441" s="136"/>
      <c r="BA441" s="136"/>
      <c r="BB441" s="136"/>
      <c r="BC441" s="136"/>
      <c r="BD441" s="136"/>
    </row>
    <row r="442" spans="1:56" ht="22.5" outlineLevel="1" x14ac:dyDescent="0.2">
      <c r="A442" s="180">
        <v>248</v>
      </c>
      <c r="B442" s="181" t="s">
        <v>666</v>
      </c>
      <c r="C442" s="182" t="s">
        <v>667</v>
      </c>
      <c r="D442" s="183" t="s">
        <v>130</v>
      </c>
      <c r="E442" s="184">
        <v>402</v>
      </c>
      <c r="F442" s="185"/>
      <c r="G442" s="186">
        <f>ROUND(E442*F442,2)</f>
        <v>0</v>
      </c>
      <c r="H442" s="141"/>
      <c r="I442" s="142">
        <f>ROUND(E442*H442,2)</f>
        <v>0</v>
      </c>
      <c r="J442" s="141"/>
      <c r="K442" s="142">
        <f>ROUND(E442*J442,2)</f>
        <v>0</v>
      </c>
      <c r="L442" s="142">
        <v>21</v>
      </c>
      <c r="M442" s="142">
        <f>G442*(1+L442/100)</f>
        <v>0</v>
      </c>
      <c r="N442" s="142"/>
      <c r="O442" s="142"/>
      <c r="P442" s="143"/>
      <c r="Q442" s="142"/>
      <c r="R442" s="136"/>
      <c r="S442" s="136"/>
      <c r="T442" s="136"/>
      <c r="U442" s="136"/>
      <c r="V442" s="136"/>
      <c r="W442" s="136"/>
      <c r="X442" s="136"/>
      <c r="Y442" s="136"/>
      <c r="Z442" s="136"/>
      <c r="AA442" s="136"/>
      <c r="AB442" s="136"/>
      <c r="AC442" s="136"/>
      <c r="AD442" s="136"/>
      <c r="AE442" s="136"/>
      <c r="AF442" s="136"/>
      <c r="AG442" s="136"/>
      <c r="AH442" s="136"/>
      <c r="AI442" s="136"/>
      <c r="AJ442" s="136"/>
      <c r="AK442" s="136"/>
      <c r="AL442" s="136"/>
      <c r="AM442" s="136"/>
      <c r="AN442" s="136"/>
      <c r="AO442" s="136"/>
      <c r="AP442" s="136"/>
      <c r="AQ442" s="136"/>
      <c r="AR442" s="136"/>
      <c r="AS442" s="136"/>
      <c r="AT442" s="136"/>
      <c r="AU442" s="136"/>
      <c r="AV442" s="136"/>
      <c r="AW442" s="136"/>
      <c r="AX442" s="136"/>
      <c r="AY442" s="136"/>
      <c r="AZ442" s="136"/>
      <c r="BA442" s="136"/>
      <c r="BB442" s="136"/>
      <c r="BC442" s="136"/>
      <c r="BD442" s="136"/>
    </row>
    <row r="443" spans="1:56" outlineLevel="1" x14ac:dyDescent="0.2">
      <c r="A443" s="180"/>
      <c r="B443" s="181"/>
      <c r="C443" s="187" t="s">
        <v>668</v>
      </c>
      <c r="D443" s="188"/>
      <c r="E443" s="189">
        <v>402</v>
      </c>
      <c r="F443" s="186"/>
      <c r="G443" s="186"/>
      <c r="H443" s="142"/>
      <c r="I443" s="142"/>
      <c r="J443" s="142"/>
      <c r="K443" s="142"/>
      <c r="L443" s="142"/>
      <c r="M443" s="142"/>
      <c r="N443" s="142"/>
      <c r="O443" s="142"/>
      <c r="P443" s="143"/>
      <c r="Q443" s="142"/>
      <c r="R443" s="136"/>
      <c r="S443" s="136"/>
      <c r="T443" s="136"/>
      <c r="U443" s="136"/>
      <c r="V443" s="136"/>
      <c r="W443" s="136"/>
      <c r="X443" s="136"/>
      <c r="Y443" s="136"/>
      <c r="Z443" s="136"/>
      <c r="AA443" s="136"/>
      <c r="AB443" s="136"/>
      <c r="AC443" s="136"/>
      <c r="AD443" s="136"/>
      <c r="AE443" s="136"/>
      <c r="AF443" s="136"/>
      <c r="AG443" s="136"/>
      <c r="AH443" s="136"/>
      <c r="AI443" s="136"/>
      <c r="AJ443" s="136"/>
      <c r="AK443" s="136"/>
      <c r="AL443" s="136"/>
      <c r="AM443" s="136"/>
      <c r="AN443" s="136"/>
      <c r="AO443" s="136"/>
      <c r="AP443" s="136"/>
      <c r="AQ443" s="136"/>
      <c r="AR443" s="136"/>
      <c r="AS443" s="136"/>
      <c r="AT443" s="136"/>
      <c r="AU443" s="136"/>
      <c r="AV443" s="136"/>
      <c r="AW443" s="136"/>
      <c r="AX443" s="136"/>
      <c r="AY443" s="136"/>
      <c r="AZ443" s="136"/>
      <c r="BA443" s="136"/>
      <c r="BB443" s="136"/>
      <c r="BC443" s="136"/>
      <c r="BD443" s="136"/>
    </row>
    <row r="444" spans="1:56" ht="22.5" outlineLevel="1" x14ac:dyDescent="0.2">
      <c r="A444" s="180">
        <v>249</v>
      </c>
      <c r="B444" s="181" t="s">
        <v>669</v>
      </c>
      <c r="C444" s="182" t="s">
        <v>746</v>
      </c>
      <c r="D444" s="183" t="s">
        <v>130</v>
      </c>
      <c r="E444" s="184">
        <v>412</v>
      </c>
      <c r="F444" s="185"/>
      <c r="G444" s="186">
        <f>ROUND(E444*F444,2)</f>
        <v>0</v>
      </c>
      <c r="H444" s="141"/>
      <c r="I444" s="142">
        <f>ROUND(E444*H444,2)</f>
        <v>0</v>
      </c>
      <c r="J444" s="141"/>
      <c r="K444" s="142">
        <f>ROUND(E444*J444,2)</f>
        <v>0</v>
      </c>
      <c r="L444" s="142">
        <v>21</v>
      </c>
      <c r="M444" s="142">
        <f>G444*(1+L444/100)</f>
        <v>0</v>
      </c>
      <c r="N444" s="142"/>
      <c r="O444" s="142"/>
      <c r="P444" s="143"/>
      <c r="Q444" s="142"/>
      <c r="R444" s="136"/>
      <c r="S444" s="136"/>
      <c r="T444" s="136"/>
      <c r="U444" s="136"/>
      <c r="V444" s="136"/>
      <c r="W444" s="136"/>
      <c r="X444" s="136"/>
      <c r="Y444" s="136"/>
      <c r="Z444" s="136"/>
      <c r="AA444" s="136"/>
      <c r="AB444" s="136"/>
      <c r="AC444" s="136"/>
      <c r="AD444" s="136"/>
      <c r="AE444" s="136"/>
      <c r="AF444" s="136"/>
      <c r="AG444" s="136"/>
      <c r="AH444" s="136"/>
      <c r="AI444" s="136"/>
      <c r="AJ444" s="136"/>
      <c r="AK444" s="136"/>
      <c r="AL444" s="136"/>
      <c r="AM444" s="136"/>
      <c r="AN444" s="136"/>
      <c r="AO444" s="136"/>
      <c r="AP444" s="136"/>
      <c r="AQ444" s="136"/>
      <c r="AR444" s="136"/>
      <c r="AS444" s="136"/>
      <c r="AT444" s="136"/>
      <c r="AU444" s="136"/>
      <c r="AV444" s="136"/>
      <c r="AW444" s="136"/>
      <c r="AX444" s="136"/>
      <c r="AY444" s="136"/>
      <c r="AZ444" s="136"/>
      <c r="BA444" s="136"/>
      <c r="BB444" s="136"/>
      <c r="BC444" s="136"/>
      <c r="BD444" s="136"/>
    </row>
    <row r="445" spans="1:56" outlineLevel="1" x14ac:dyDescent="0.2">
      <c r="A445" s="180"/>
      <c r="B445" s="181"/>
      <c r="C445" s="187" t="s">
        <v>670</v>
      </c>
      <c r="D445" s="188"/>
      <c r="E445" s="189">
        <v>412</v>
      </c>
      <c r="F445" s="186"/>
      <c r="G445" s="186"/>
      <c r="H445" s="142"/>
      <c r="I445" s="142"/>
      <c r="J445" s="142"/>
      <c r="K445" s="142"/>
      <c r="L445" s="142"/>
      <c r="M445" s="142"/>
      <c r="N445" s="142"/>
      <c r="O445" s="142"/>
      <c r="P445" s="143"/>
      <c r="Q445" s="142"/>
      <c r="R445" s="136"/>
      <c r="S445" s="136"/>
      <c r="T445" s="136"/>
      <c r="U445" s="136"/>
      <c r="V445" s="136"/>
      <c r="W445" s="136"/>
      <c r="X445" s="136"/>
      <c r="Y445" s="136"/>
      <c r="Z445" s="136"/>
      <c r="AA445" s="136"/>
      <c r="AB445" s="136"/>
      <c r="AC445" s="136"/>
      <c r="AD445" s="136"/>
      <c r="AE445" s="136"/>
      <c r="AF445" s="136"/>
      <c r="AG445" s="136"/>
      <c r="AH445" s="136"/>
      <c r="AI445" s="136"/>
      <c r="AJ445" s="136"/>
      <c r="AK445" s="136"/>
      <c r="AL445" s="136"/>
      <c r="AM445" s="136"/>
      <c r="AN445" s="136"/>
      <c r="AO445" s="136"/>
      <c r="AP445" s="136"/>
      <c r="AQ445" s="136"/>
      <c r="AR445" s="136"/>
      <c r="AS445" s="136"/>
      <c r="AT445" s="136"/>
      <c r="AU445" s="136"/>
      <c r="AV445" s="136"/>
      <c r="AW445" s="136"/>
      <c r="AX445" s="136"/>
      <c r="AY445" s="136"/>
      <c r="AZ445" s="136"/>
      <c r="BA445" s="136"/>
      <c r="BB445" s="136"/>
      <c r="BC445" s="136"/>
      <c r="BD445" s="136"/>
    </row>
    <row r="446" spans="1:56" outlineLevel="1" x14ac:dyDescent="0.2">
      <c r="A446" s="180">
        <v>250</v>
      </c>
      <c r="B446" s="181" t="s">
        <v>671</v>
      </c>
      <c r="C446" s="182" t="s">
        <v>672</v>
      </c>
      <c r="D446" s="183" t="s">
        <v>0</v>
      </c>
      <c r="E446" s="184">
        <v>3.6</v>
      </c>
      <c r="F446" s="185"/>
      <c r="G446" s="186">
        <f>ROUND(E446*F446,2)</f>
        <v>0</v>
      </c>
      <c r="H446" s="141"/>
      <c r="I446" s="142">
        <f>ROUND(E446*H446,2)</f>
        <v>0</v>
      </c>
      <c r="J446" s="141"/>
      <c r="K446" s="142">
        <f>ROUND(E446*J446,2)</f>
        <v>0</v>
      </c>
      <c r="L446" s="142">
        <v>21</v>
      </c>
      <c r="M446" s="142">
        <f>G446*(1+L446/100)</f>
        <v>0</v>
      </c>
      <c r="N446" s="142"/>
      <c r="O446" s="142"/>
      <c r="P446" s="143"/>
      <c r="Q446" s="142"/>
      <c r="R446" s="136"/>
      <c r="S446" s="136"/>
      <c r="T446" s="136"/>
      <c r="U446" s="136"/>
      <c r="V446" s="136"/>
      <c r="W446" s="136"/>
      <c r="X446" s="136"/>
      <c r="Y446" s="136"/>
      <c r="Z446" s="136"/>
      <c r="AA446" s="136"/>
      <c r="AB446" s="136"/>
      <c r="AC446" s="136"/>
      <c r="AD446" s="136"/>
      <c r="AE446" s="136"/>
      <c r="AF446" s="136"/>
      <c r="AG446" s="136"/>
      <c r="AH446" s="136"/>
      <c r="AI446" s="136"/>
      <c r="AJ446" s="136"/>
      <c r="AK446" s="136"/>
      <c r="AL446" s="136"/>
      <c r="AM446" s="136"/>
      <c r="AN446" s="136"/>
      <c r="AO446" s="136"/>
      <c r="AP446" s="136"/>
      <c r="AQ446" s="136"/>
      <c r="AR446" s="136"/>
      <c r="AS446" s="136"/>
      <c r="AT446" s="136"/>
      <c r="AU446" s="136"/>
      <c r="AV446" s="136"/>
      <c r="AW446" s="136"/>
      <c r="AX446" s="136"/>
      <c r="AY446" s="136"/>
      <c r="AZ446" s="136"/>
      <c r="BA446" s="136"/>
      <c r="BB446" s="136"/>
      <c r="BC446" s="136"/>
      <c r="BD446" s="136"/>
    </row>
    <row r="447" spans="1:56" outlineLevel="1" x14ac:dyDescent="0.2">
      <c r="A447" s="180">
        <v>251</v>
      </c>
      <c r="B447" s="181" t="s">
        <v>378</v>
      </c>
      <c r="C447" s="182" t="s">
        <v>379</v>
      </c>
      <c r="D447" s="183" t="s">
        <v>176</v>
      </c>
      <c r="E447" s="184">
        <v>80.828000000000003</v>
      </c>
      <c r="F447" s="185"/>
      <c r="G447" s="186">
        <f>ROUND(E447*F447,2)</f>
        <v>0</v>
      </c>
      <c r="H447" s="141"/>
      <c r="I447" s="142">
        <f>ROUND(E447*H447,2)</f>
        <v>0</v>
      </c>
      <c r="J447" s="141"/>
      <c r="K447" s="142">
        <f>ROUND(E447*J447,2)</f>
        <v>0</v>
      </c>
      <c r="L447" s="142">
        <v>21</v>
      </c>
      <c r="M447" s="142">
        <f>G447*(1+L447/100)</f>
        <v>0</v>
      </c>
      <c r="N447" s="142"/>
      <c r="O447" s="142"/>
      <c r="P447" s="143"/>
      <c r="Q447" s="142"/>
      <c r="R447" s="136"/>
      <c r="S447" s="136"/>
      <c r="T447" s="136"/>
      <c r="U447" s="136"/>
      <c r="V447" s="136"/>
      <c r="W447" s="136"/>
      <c r="X447" s="136"/>
      <c r="Y447" s="136"/>
      <c r="Z447" s="136"/>
      <c r="AA447" s="136"/>
      <c r="AB447" s="136"/>
      <c r="AC447" s="136"/>
      <c r="AD447" s="136"/>
      <c r="AE447" s="136"/>
      <c r="AF447" s="136"/>
      <c r="AG447" s="136"/>
      <c r="AH447" s="136"/>
      <c r="AI447" s="136"/>
      <c r="AJ447" s="136"/>
      <c r="AK447" s="136"/>
      <c r="AL447" s="136"/>
      <c r="AM447" s="136"/>
      <c r="AN447" s="136"/>
      <c r="AO447" s="136"/>
      <c r="AP447" s="136"/>
      <c r="AQ447" s="136"/>
      <c r="AR447" s="136"/>
      <c r="AS447" s="136"/>
      <c r="AT447" s="136"/>
      <c r="AU447" s="136"/>
      <c r="AV447" s="136"/>
      <c r="AW447" s="136"/>
      <c r="AX447" s="136"/>
      <c r="AY447" s="136"/>
      <c r="AZ447" s="136"/>
      <c r="BA447" s="136"/>
      <c r="BB447" s="136"/>
      <c r="BC447" s="136"/>
      <c r="BD447" s="136"/>
    </row>
    <row r="448" spans="1:56" outlineLevel="1" x14ac:dyDescent="0.2">
      <c r="A448" s="180"/>
      <c r="B448" s="181"/>
      <c r="C448" s="187" t="s">
        <v>380</v>
      </c>
      <c r="D448" s="188"/>
      <c r="E448" s="189"/>
      <c r="F448" s="186"/>
      <c r="G448" s="186"/>
      <c r="H448" s="142"/>
      <c r="I448" s="142"/>
      <c r="J448" s="142"/>
      <c r="K448" s="142"/>
      <c r="L448" s="142"/>
      <c r="M448" s="142"/>
      <c r="N448" s="142"/>
      <c r="O448" s="142"/>
      <c r="P448" s="143"/>
      <c r="Q448" s="142"/>
      <c r="R448" s="136"/>
      <c r="S448" s="136"/>
      <c r="T448" s="136"/>
      <c r="U448" s="136"/>
      <c r="V448" s="136"/>
      <c r="W448" s="136"/>
      <c r="X448" s="136"/>
      <c r="Y448" s="136"/>
      <c r="Z448" s="136"/>
      <c r="AA448" s="136"/>
      <c r="AB448" s="136"/>
      <c r="AC448" s="136"/>
      <c r="AD448" s="136"/>
      <c r="AE448" s="136"/>
      <c r="AF448" s="136"/>
      <c r="AG448" s="136"/>
      <c r="AH448" s="136"/>
      <c r="AI448" s="136"/>
      <c r="AJ448" s="136"/>
      <c r="AK448" s="136"/>
      <c r="AL448" s="136"/>
      <c r="AM448" s="136"/>
      <c r="AN448" s="136"/>
      <c r="AO448" s="136"/>
      <c r="AP448" s="136"/>
      <c r="AQ448" s="136"/>
      <c r="AR448" s="136"/>
      <c r="AS448" s="136"/>
      <c r="AT448" s="136"/>
      <c r="AU448" s="136"/>
      <c r="AV448" s="136"/>
      <c r="AW448" s="136"/>
      <c r="AX448" s="136"/>
      <c r="AY448" s="136"/>
      <c r="AZ448" s="136"/>
      <c r="BA448" s="136"/>
      <c r="BB448" s="136"/>
      <c r="BC448" s="136"/>
      <c r="BD448" s="136"/>
    </row>
    <row r="449" spans="1:56" outlineLevel="1" x14ac:dyDescent="0.2">
      <c r="A449" s="180"/>
      <c r="B449" s="181"/>
      <c r="C449" s="187" t="s">
        <v>381</v>
      </c>
      <c r="D449" s="188"/>
      <c r="E449" s="189">
        <v>80.828000000000003</v>
      </c>
      <c r="F449" s="186"/>
      <c r="G449" s="186"/>
      <c r="H449" s="142"/>
      <c r="I449" s="142"/>
      <c r="J449" s="142"/>
      <c r="K449" s="142"/>
      <c r="L449" s="142"/>
      <c r="M449" s="142"/>
      <c r="N449" s="142"/>
      <c r="O449" s="142"/>
      <c r="P449" s="143"/>
      <c r="Q449" s="142"/>
      <c r="R449" s="136"/>
      <c r="S449" s="136"/>
      <c r="T449" s="136"/>
      <c r="U449" s="136"/>
      <c r="V449" s="136"/>
      <c r="W449" s="136"/>
      <c r="X449" s="136"/>
      <c r="Y449" s="136"/>
      <c r="Z449" s="136"/>
      <c r="AA449" s="136"/>
      <c r="AB449" s="136"/>
      <c r="AC449" s="136"/>
      <c r="AD449" s="136"/>
      <c r="AE449" s="136"/>
      <c r="AF449" s="136"/>
      <c r="AG449" s="136"/>
      <c r="AH449" s="136"/>
      <c r="AI449" s="136"/>
      <c r="AJ449" s="136"/>
      <c r="AK449" s="136"/>
      <c r="AL449" s="136"/>
      <c r="AM449" s="136"/>
      <c r="AN449" s="136"/>
      <c r="AO449" s="136"/>
      <c r="AP449" s="136"/>
      <c r="AQ449" s="136"/>
      <c r="AR449" s="136"/>
      <c r="AS449" s="136"/>
      <c r="AT449" s="136"/>
      <c r="AU449" s="136"/>
      <c r="AV449" s="136"/>
      <c r="AW449" s="136"/>
      <c r="AX449" s="136"/>
      <c r="AY449" s="136"/>
      <c r="AZ449" s="136"/>
      <c r="BA449" s="136"/>
      <c r="BB449" s="136"/>
      <c r="BC449" s="136"/>
      <c r="BD449" s="136"/>
    </row>
    <row r="450" spans="1:56" outlineLevel="1" x14ac:dyDescent="0.2">
      <c r="A450" s="180">
        <v>252</v>
      </c>
      <c r="B450" s="181" t="s">
        <v>382</v>
      </c>
      <c r="C450" s="182" t="s">
        <v>383</v>
      </c>
      <c r="D450" s="183" t="s">
        <v>130</v>
      </c>
      <c r="E450" s="184">
        <v>50</v>
      </c>
      <c r="F450" s="185"/>
      <c r="G450" s="186">
        <f>ROUND(E450*F450,2)</f>
        <v>0</v>
      </c>
      <c r="H450" s="141"/>
      <c r="I450" s="142">
        <f>ROUND(E450*H450,2)</f>
        <v>0</v>
      </c>
      <c r="J450" s="141"/>
      <c r="K450" s="142">
        <f>ROUND(E450*J450,2)</f>
        <v>0</v>
      </c>
      <c r="L450" s="142">
        <v>21</v>
      </c>
      <c r="M450" s="142">
        <f>G450*(1+L450/100)</f>
        <v>0</v>
      </c>
      <c r="N450" s="142"/>
      <c r="O450" s="142"/>
      <c r="P450" s="143"/>
      <c r="Q450" s="142"/>
      <c r="R450" s="136"/>
      <c r="S450" s="136"/>
      <c r="T450" s="136"/>
      <c r="U450" s="136"/>
      <c r="V450" s="136"/>
      <c r="W450" s="136"/>
      <c r="X450" s="136"/>
      <c r="Y450" s="136"/>
      <c r="Z450" s="136"/>
      <c r="AA450" s="136"/>
      <c r="AB450" s="136"/>
      <c r="AC450" s="136"/>
      <c r="AD450" s="136"/>
      <c r="AE450" s="136"/>
      <c r="AF450" s="136"/>
      <c r="AG450" s="136"/>
      <c r="AH450" s="136"/>
      <c r="AI450" s="136"/>
      <c r="AJ450" s="136"/>
      <c r="AK450" s="136"/>
      <c r="AL450" s="136"/>
      <c r="AM450" s="136"/>
      <c r="AN450" s="136"/>
      <c r="AO450" s="136"/>
      <c r="AP450" s="136"/>
      <c r="AQ450" s="136"/>
      <c r="AR450" s="136"/>
      <c r="AS450" s="136"/>
      <c r="AT450" s="136"/>
      <c r="AU450" s="136"/>
      <c r="AV450" s="136"/>
      <c r="AW450" s="136"/>
      <c r="AX450" s="136"/>
      <c r="AY450" s="136"/>
      <c r="AZ450" s="136"/>
      <c r="BA450" s="136"/>
      <c r="BB450" s="136"/>
      <c r="BC450" s="136"/>
      <c r="BD450" s="136"/>
    </row>
    <row r="451" spans="1:56" outlineLevel="1" x14ac:dyDescent="0.2">
      <c r="A451" s="180"/>
      <c r="B451" s="181"/>
      <c r="C451" s="187" t="s">
        <v>384</v>
      </c>
      <c r="D451" s="188"/>
      <c r="E451" s="189"/>
      <c r="F451" s="186"/>
      <c r="G451" s="186"/>
      <c r="H451" s="142"/>
      <c r="I451" s="142"/>
      <c r="J451" s="142"/>
      <c r="K451" s="142"/>
      <c r="L451" s="142"/>
      <c r="M451" s="142"/>
      <c r="N451" s="142"/>
      <c r="O451" s="142"/>
      <c r="P451" s="143"/>
      <c r="Q451" s="142"/>
      <c r="R451" s="136"/>
      <c r="S451" s="136"/>
      <c r="T451" s="136"/>
      <c r="U451" s="136"/>
      <c r="V451" s="136"/>
      <c r="W451" s="136"/>
      <c r="X451" s="136"/>
      <c r="Y451" s="136"/>
      <c r="Z451" s="136"/>
      <c r="AA451" s="136"/>
      <c r="AB451" s="136"/>
      <c r="AC451" s="136"/>
      <c r="AD451" s="136"/>
      <c r="AE451" s="136"/>
      <c r="AF451" s="136"/>
      <c r="AG451" s="136"/>
      <c r="AH451" s="136"/>
      <c r="AI451" s="136"/>
      <c r="AJ451" s="136"/>
      <c r="AK451" s="136"/>
      <c r="AL451" s="136"/>
      <c r="AM451" s="136"/>
      <c r="AN451" s="136"/>
      <c r="AO451" s="136"/>
      <c r="AP451" s="136"/>
      <c r="AQ451" s="136"/>
      <c r="AR451" s="136"/>
      <c r="AS451" s="136"/>
      <c r="AT451" s="136"/>
      <c r="AU451" s="136"/>
      <c r="AV451" s="136"/>
      <c r="AW451" s="136"/>
      <c r="AX451" s="136"/>
      <c r="AY451" s="136"/>
      <c r="AZ451" s="136"/>
      <c r="BA451" s="136"/>
      <c r="BB451" s="136"/>
      <c r="BC451" s="136"/>
      <c r="BD451" s="136"/>
    </row>
    <row r="452" spans="1:56" outlineLevel="1" x14ac:dyDescent="0.2">
      <c r="A452" s="180"/>
      <c r="B452" s="181"/>
      <c r="C452" s="187" t="s">
        <v>135</v>
      </c>
      <c r="D452" s="188"/>
      <c r="E452" s="189">
        <v>50</v>
      </c>
      <c r="F452" s="186"/>
      <c r="G452" s="186"/>
      <c r="H452" s="142"/>
      <c r="I452" s="142"/>
      <c r="J452" s="142"/>
      <c r="K452" s="142"/>
      <c r="L452" s="142"/>
      <c r="M452" s="142"/>
      <c r="N452" s="142"/>
      <c r="O452" s="142"/>
      <c r="P452" s="143"/>
      <c r="Q452" s="142"/>
      <c r="R452" s="136"/>
      <c r="S452" s="136"/>
      <c r="T452" s="136"/>
      <c r="U452" s="136"/>
      <c r="V452" s="136"/>
      <c r="W452" s="136"/>
      <c r="X452" s="136"/>
      <c r="Y452" s="136"/>
      <c r="Z452" s="136"/>
      <c r="AA452" s="136"/>
      <c r="AB452" s="136"/>
      <c r="AC452" s="136"/>
      <c r="AD452" s="136"/>
      <c r="AE452" s="136"/>
      <c r="AF452" s="136"/>
      <c r="AG452" s="136"/>
      <c r="AH452" s="136"/>
      <c r="AI452" s="136"/>
      <c r="AJ452" s="136"/>
      <c r="AK452" s="136"/>
      <c r="AL452" s="136"/>
      <c r="AM452" s="136"/>
      <c r="AN452" s="136"/>
      <c r="AO452" s="136"/>
      <c r="AP452" s="136"/>
      <c r="AQ452" s="136"/>
      <c r="AR452" s="136"/>
      <c r="AS452" s="136"/>
      <c r="AT452" s="136"/>
      <c r="AU452" s="136"/>
      <c r="AV452" s="136"/>
      <c r="AW452" s="136"/>
      <c r="AX452" s="136"/>
      <c r="AY452" s="136"/>
      <c r="AZ452" s="136"/>
      <c r="BA452" s="136"/>
      <c r="BB452" s="136"/>
      <c r="BC452" s="136"/>
      <c r="BD452" s="136"/>
    </row>
    <row r="453" spans="1:56" outlineLevel="1" x14ac:dyDescent="0.2">
      <c r="A453" s="180">
        <v>253</v>
      </c>
      <c r="B453" s="181" t="s">
        <v>385</v>
      </c>
      <c r="C453" s="182" t="s">
        <v>386</v>
      </c>
      <c r="D453" s="183" t="s">
        <v>130</v>
      </c>
      <c r="E453" s="184">
        <v>55</v>
      </c>
      <c r="F453" s="185"/>
      <c r="G453" s="186">
        <f>ROUND(E453*F453,2)</f>
        <v>0</v>
      </c>
      <c r="H453" s="141"/>
      <c r="I453" s="142">
        <f>ROUND(E453*H453,2)</f>
        <v>0</v>
      </c>
      <c r="J453" s="141"/>
      <c r="K453" s="142">
        <f>ROUND(E453*J453,2)</f>
        <v>0</v>
      </c>
      <c r="L453" s="142">
        <v>21</v>
      </c>
      <c r="M453" s="142">
        <f>G453*(1+L453/100)</f>
        <v>0</v>
      </c>
      <c r="N453" s="142"/>
      <c r="O453" s="142"/>
      <c r="P453" s="143"/>
      <c r="Q453" s="142"/>
      <c r="R453" s="136"/>
      <c r="S453" s="136"/>
      <c r="T453" s="136"/>
      <c r="U453" s="136"/>
      <c r="V453" s="136"/>
      <c r="W453" s="136"/>
      <c r="X453" s="136"/>
      <c r="Y453" s="136"/>
      <c r="Z453" s="136"/>
      <c r="AA453" s="136"/>
      <c r="AB453" s="136"/>
      <c r="AC453" s="136"/>
      <c r="AD453" s="136"/>
      <c r="AE453" s="136"/>
      <c r="AF453" s="136"/>
      <c r="AG453" s="136"/>
      <c r="AH453" s="136"/>
      <c r="AI453" s="136"/>
      <c r="AJ453" s="136"/>
      <c r="AK453" s="136"/>
      <c r="AL453" s="136"/>
      <c r="AM453" s="136"/>
      <c r="AN453" s="136"/>
      <c r="AO453" s="136"/>
      <c r="AP453" s="136"/>
      <c r="AQ453" s="136"/>
      <c r="AR453" s="136"/>
      <c r="AS453" s="136"/>
      <c r="AT453" s="136"/>
      <c r="AU453" s="136"/>
      <c r="AV453" s="136"/>
      <c r="AW453" s="136"/>
      <c r="AX453" s="136"/>
      <c r="AY453" s="136"/>
      <c r="AZ453" s="136"/>
      <c r="BA453" s="136"/>
      <c r="BB453" s="136"/>
      <c r="BC453" s="136"/>
      <c r="BD453" s="136"/>
    </row>
    <row r="454" spans="1:56" outlineLevel="1" x14ac:dyDescent="0.2">
      <c r="A454" s="180"/>
      <c r="B454" s="181"/>
      <c r="C454" s="187" t="s">
        <v>387</v>
      </c>
      <c r="D454" s="188"/>
      <c r="E454" s="189"/>
      <c r="F454" s="186"/>
      <c r="G454" s="186"/>
      <c r="H454" s="142"/>
      <c r="I454" s="142"/>
      <c r="J454" s="142"/>
      <c r="K454" s="142"/>
      <c r="L454" s="142"/>
      <c r="M454" s="142"/>
      <c r="N454" s="142"/>
      <c r="O454" s="142"/>
      <c r="P454" s="143"/>
      <c r="Q454" s="142"/>
      <c r="R454" s="136"/>
      <c r="S454" s="136"/>
      <c r="T454" s="136"/>
      <c r="U454" s="136"/>
      <c r="V454" s="136"/>
      <c r="W454" s="136"/>
      <c r="X454" s="136"/>
      <c r="Y454" s="136"/>
      <c r="Z454" s="136"/>
      <c r="AA454" s="136"/>
      <c r="AB454" s="136"/>
      <c r="AC454" s="136"/>
      <c r="AD454" s="136"/>
      <c r="AE454" s="136"/>
      <c r="AF454" s="136"/>
      <c r="AG454" s="136"/>
      <c r="AH454" s="136"/>
      <c r="AI454" s="136"/>
      <c r="AJ454" s="136"/>
      <c r="AK454" s="136"/>
      <c r="AL454" s="136"/>
      <c r="AM454" s="136"/>
      <c r="AN454" s="136"/>
      <c r="AO454" s="136"/>
      <c r="AP454" s="136"/>
      <c r="AQ454" s="136"/>
      <c r="AR454" s="136"/>
      <c r="AS454" s="136"/>
      <c r="AT454" s="136"/>
      <c r="AU454" s="136"/>
      <c r="AV454" s="136"/>
      <c r="AW454" s="136"/>
      <c r="AX454" s="136"/>
      <c r="AY454" s="136"/>
      <c r="AZ454" s="136"/>
      <c r="BA454" s="136"/>
      <c r="BB454" s="136"/>
      <c r="BC454" s="136"/>
      <c r="BD454" s="136"/>
    </row>
    <row r="455" spans="1:56" outlineLevel="1" x14ac:dyDescent="0.2">
      <c r="A455" s="180"/>
      <c r="B455" s="181"/>
      <c r="C455" s="187" t="s">
        <v>388</v>
      </c>
      <c r="D455" s="188"/>
      <c r="E455" s="189">
        <v>55</v>
      </c>
      <c r="F455" s="186"/>
      <c r="G455" s="186"/>
      <c r="H455" s="142"/>
      <c r="I455" s="142"/>
      <c r="J455" s="142"/>
      <c r="K455" s="142"/>
      <c r="L455" s="142"/>
      <c r="M455" s="142"/>
      <c r="N455" s="142"/>
      <c r="O455" s="142"/>
      <c r="P455" s="143"/>
      <c r="Q455" s="142"/>
      <c r="R455" s="136"/>
      <c r="S455" s="136"/>
      <c r="T455" s="136"/>
      <c r="U455" s="136"/>
      <c r="V455" s="136"/>
      <c r="W455" s="136"/>
      <c r="X455" s="136"/>
      <c r="Y455" s="136"/>
      <c r="Z455" s="136"/>
      <c r="AA455" s="136"/>
      <c r="AB455" s="136"/>
      <c r="AC455" s="136"/>
      <c r="AD455" s="136"/>
      <c r="AE455" s="136"/>
      <c r="AF455" s="136"/>
      <c r="AG455" s="136"/>
      <c r="AH455" s="136"/>
      <c r="AI455" s="136"/>
      <c r="AJ455" s="136"/>
      <c r="AK455" s="136"/>
      <c r="AL455" s="136"/>
      <c r="AM455" s="136"/>
      <c r="AN455" s="136"/>
      <c r="AO455" s="136"/>
      <c r="AP455" s="136"/>
      <c r="AQ455" s="136"/>
      <c r="AR455" s="136"/>
      <c r="AS455" s="136"/>
      <c r="AT455" s="136"/>
      <c r="AU455" s="136"/>
      <c r="AV455" s="136"/>
      <c r="AW455" s="136"/>
      <c r="AX455" s="136"/>
      <c r="AY455" s="136"/>
      <c r="AZ455" s="136"/>
      <c r="BA455" s="136"/>
      <c r="BB455" s="136"/>
      <c r="BC455" s="136"/>
      <c r="BD455" s="136"/>
    </row>
    <row r="456" spans="1:56" outlineLevel="1" x14ac:dyDescent="0.2">
      <c r="A456" s="180">
        <v>254</v>
      </c>
      <c r="B456" s="181" t="s">
        <v>389</v>
      </c>
      <c r="C456" s="182" t="s">
        <v>390</v>
      </c>
      <c r="D456" s="183" t="s">
        <v>130</v>
      </c>
      <c r="E456" s="184">
        <v>76.400000000000006</v>
      </c>
      <c r="F456" s="185"/>
      <c r="G456" s="186">
        <f>ROUND(E456*F456,2)</f>
        <v>0</v>
      </c>
      <c r="H456" s="141"/>
      <c r="I456" s="142">
        <f>ROUND(E456*H456,2)</f>
        <v>0</v>
      </c>
      <c r="J456" s="141"/>
      <c r="K456" s="142">
        <f>ROUND(E456*J456,2)</f>
        <v>0</v>
      </c>
      <c r="L456" s="142">
        <v>21</v>
      </c>
      <c r="M456" s="142">
        <f>G456*(1+L456/100)</f>
        <v>0</v>
      </c>
      <c r="N456" s="142"/>
      <c r="O456" s="142"/>
      <c r="P456" s="143"/>
      <c r="Q456" s="142"/>
      <c r="R456" s="136"/>
      <c r="S456" s="136"/>
      <c r="T456" s="136"/>
      <c r="U456" s="136"/>
      <c r="V456" s="136"/>
      <c r="W456" s="136"/>
      <c r="X456" s="136"/>
      <c r="Y456" s="136"/>
      <c r="Z456" s="136"/>
      <c r="AA456" s="136"/>
      <c r="AB456" s="136"/>
      <c r="AC456" s="136"/>
      <c r="AD456" s="136"/>
      <c r="AE456" s="136"/>
      <c r="AF456" s="136"/>
      <c r="AG456" s="136"/>
      <c r="AH456" s="136"/>
      <c r="AI456" s="136"/>
      <c r="AJ456" s="136"/>
      <c r="AK456" s="136"/>
      <c r="AL456" s="136"/>
      <c r="AM456" s="136"/>
      <c r="AN456" s="136"/>
      <c r="AO456" s="136"/>
      <c r="AP456" s="136"/>
      <c r="AQ456" s="136"/>
      <c r="AR456" s="136"/>
      <c r="AS456" s="136"/>
      <c r="AT456" s="136"/>
      <c r="AU456" s="136"/>
      <c r="AV456" s="136"/>
      <c r="AW456" s="136"/>
      <c r="AX456" s="136"/>
      <c r="AY456" s="136"/>
      <c r="AZ456" s="136"/>
      <c r="BA456" s="136"/>
      <c r="BB456" s="136"/>
      <c r="BC456" s="136"/>
      <c r="BD456" s="136"/>
    </row>
    <row r="457" spans="1:56" outlineLevel="1" x14ac:dyDescent="0.2">
      <c r="A457" s="180"/>
      <c r="B457" s="181"/>
      <c r="C457" s="187" t="s">
        <v>391</v>
      </c>
      <c r="D457" s="188"/>
      <c r="E457" s="189"/>
      <c r="F457" s="186"/>
      <c r="G457" s="186"/>
      <c r="H457" s="142"/>
      <c r="I457" s="142"/>
      <c r="J457" s="142"/>
      <c r="K457" s="142"/>
      <c r="L457" s="142"/>
      <c r="M457" s="142"/>
      <c r="N457" s="142"/>
      <c r="O457" s="142"/>
      <c r="P457" s="143"/>
      <c r="Q457" s="142"/>
      <c r="R457" s="136"/>
      <c r="S457" s="136"/>
      <c r="T457" s="136"/>
      <c r="U457" s="136"/>
      <c r="V457" s="136"/>
      <c r="W457" s="136"/>
      <c r="X457" s="136"/>
      <c r="Y457" s="136"/>
      <c r="Z457" s="136"/>
      <c r="AA457" s="136"/>
      <c r="AB457" s="136"/>
      <c r="AC457" s="136"/>
      <c r="AD457" s="136"/>
      <c r="AE457" s="136"/>
      <c r="AF457" s="136"/>
      <c r="AG457" s="136"/>
      <c r="AH457" s="136"/>
      <c r="AI457" s="136"/>
      <c r="AJ457" s="136"/>
      <c r="AK457" s="136"/>
      <c r="AL457" s="136"/>
      <c r="AM457" s="136"/>
      <c r="AN457" s="136"/>
      <c r="AO457" s="136"/>
      <c r="AP457" s="136"/>
      <c r="AQ457" s="136"/>
      <c r="AR457" s="136"/>
      <c r="AS457" s="136"/>
      <c r="AT457" s="136"/>
      <c r="AU457" s="136"/>
      <c r="AV457" s="136"/>
      <c r="AW457" s="136"/>
      <c r="AX457" s="136"/>
      <c r="AY457" s="136"/>
      <c r="AZ457" s="136"/>
      <c r="BA457" s="136"/>
      <c r="BB457" s="136"/>
      <c r="BC457" s="136"/>
      <c r="BD457" s="136"/>
    </row>
    <row r="458" spans="1:56" outlineLevel="1" x14ac:dyDescent="0.2">
      <c r="A458" s="180"/>
      <c r="B458" s="181"/>
      <c r="C458" s="187" t="s">
        <v>392</v>
      </c>
      <c r="D458" s="188"/>
      <c r="E458" s="189">
        <v>76.400000000000006</v>
      </c>
      <c r="F458" s="186"/>
      <c r="G458" s="186"/>
      <c r="H458" s="142"/>
      <c r="I458" s="142"/>
      <c r="J458" s="142"/>
      <c r="K458" s="142"/>
      <c r="L458" s="142"/>
      <c r="M458" s="142"/>
      <c r="N458" s="142"/>
      <c r="O458" s="142"/>
      <c r="P458" s="143"/>
      <c r="Q458" s="142"/>
      <c r="R458" s="136"/>
      <c r="S458" s="136"/>
      <c r="T458" s="136"/>
      <c r="U458" s="136"/>
      <c r="V458" s="136"/>
      <c r="W458" s="136"/>
      <c r="X458" s="136"/>
      <c r="Y458" s="136"/>
      <c r="Z458" s="136"/>
      <c r="AA458" s="136"/>
      <c r="AB458" s="136"/>
      <c r="AC458" s="136"/>
      <c r="AD458" s="136"/>
      <c r="AE458" s="136"/>
      <c r="AF458" s="136"/>
      <c r="AG458" s="136"/>
      <c r="AH458" s="136"/>
      <c r="AI458" s="136"/>
      <c r="AJ458" s="136"/>
      <c r="AK458" s="136"/>
      <c r="AL458" s="136"/>
      <c r="AM458" s="136"/>
      <c r="AN458" s="136"/>
      <c r="AO458" s="136"/>
      <c r="AP458" s="136"/>
      <c r="AQ458" s="136"/>
      <c r="AR458" s="136"/>
      <c r="AS458" s="136"/>
      <c r="AT458" s="136"/>
      <c r="AU458" s="136"/>
      <c r="AV458" s="136"/>
      <c r="AW458" s="136"/>
      <c r="AX458" s="136"/>
      <c r="AY458" s="136"/>
      <c r="AZ458" s="136"/>
      <c r="BA458" s="136"/>
      <c r="BB458" s="136"/>
      <c r="BC458" s="136"/>
      <c r="BD458" s="136"/>
    </row>
    <row r="459" spans="1:56" ht="33.75" outlineLevel="1" x14ac:dyDescent="0.2">
      <c r="A459" s="180">
        <v>255</v>
      </c>
      <c r="B459" s="181" t="s">
        <v>393</v>
      </c>
      <c r="C459" s="182" t="s">
        <v>394</v>
      </c>
      <c r="D459" s="183" t="s">
        <v>130</v>
      </c>
      <c r="E459" s="184">
        <v>84.04</v>
      </c>
      <c r="F459" s="185"/>
      <c r="G459" s="186">
        <f>ROUND(E459*F459,2)</f>
        <v>0</v>
      </c>
      <c r="H459" s="141"/>
      <c r="I459" s="142">
        <f>ROUND(E459*H459,2)</f>
        <v>0</v>
      </c>
      <c r="J459" s="141"/>
      <c r="K459" s="142">
        <f>ROUND(E459*J459,2)</f>
        <v>0</v>
      </c>
      <c r="L459" s="142">
        <v>21</v>
      </c>
      <c r="M459" s="142">
        <f>G459*(1+L459/100)</f>
        <v>0</v>
      </c>
      <c r="N459" s="142"/>
      <c r="O459" s="142"/>
      <c r="P459" s="143"/>
      <c r="Q459" s="142"/>
      <c r="R459" s="136"/>
      <c r="S459" s="136"/>
      <c r="T459" s="136"/>
      <c r="U459" s="136"/>
      <c r="V459" s="136"/>
      <c r="W459" s="136"/>
      <c r="X459" s="136"/>
      <c r="Y459" s="136"/>
      <c r="Z459" s="136"/>
      <c r="AA459" s="136"/>
      <c r="AB459" s="136"/>
      <c r="AC459" s="136"/>
      <c r="AD459" s="136"/>
      <c r="AE459" s="136"/>
      <c r="AF459" s="136"/>
      <c r="AG459" s="136"/>
      <c r="AH459" s="136"/>
      <c r="AI459" s="136"/>
      <c r="AJ459" s="136"/>
      <c r="AK459" s="136"/>
      <c r="AL459" s="136"/>
      <c r="AM459" s="136"/>
      <c r="AN459" s="136"/>
      <c r="AO459" s="136"/>
      <c r="AP459" s="136"/>
      <c r="AQ459" s="136"/>
      <c r="AR459" s="136"/>
      <c r="AS459" s="136"/>
      <c r="AT459" s="136"/>
      <c r="AU459" s="136"/>
      <c r="AV459" s="136"/>
      <c r="AW459" s="136"/>
      <c r="AX459" s="136"/>
      <c r="AY459" s="136"/>
      <c r="AZ459" s="136"/>
      <c r="BA459" s="136"/>
      <c r="BB459" s="136"/>
      <c r="BC459" s="136"/>
      <c r="BD459" s="136"/>
    </row>
    <row r="460" spans="1:56" outlineLevel="1" x14ac:dyDescent="0.2">
      <c r="A460" s="180"/>
      <c r="B460" s="181"/>
      <c r="C460" s="187" t="s">
        <v>395</v>
      </c>
      <c r="D460" s="188"/>
      <c r="E460" s="189"/>
      <c r="F460" s="186"/>
      <c r="G460" s="186"/>
      <c r="H460" s="142"/>
      <c r="I460" s="142"/>
      <c r="J460" s="142"/>
      <c r="K460" s="142"/>
      <c r="L460" s="142"/>
      <c r="M460" s="142"/>
      <c r="N460" s="142"/>
      <c r="O460" s="142"/>
      <c r="P460" s="143"/>
      <c r="Q460" s="142"/>
      <c r="R460" s="136"/>
      <c r="S460" s="136"/>
      <c r="T460" s="136"/>
      <c r="U460" s="136"/>
      <c r="V460" s="136"/>
      <c r="W460" s="136"/>
      <c r="X460" s="136"/>
      <c r="Y460" s="136"/>
      <c r="Z460" s="136"/>
      <c r="AA460" s="136"/>
      <c r="AB460" s="136"/>
      <c r="AC460" s="136"/>
      <c r="AD460" s="136"/>
      <c r="AE460" s="136"/>
      <c r="AF460" s="136"/>
      <c r="AG460" s="136"/>
      <c r="AH460" s="136"/>
      <c r="AI460" s="136"/>
      <c r="AJ460" s="136"/>
      <c r="AK460" s="136"/>
      <c r="AL460" s="136"/>
      <c r="AM460" s="136"/>
      <c r="AN460" s="136"/>
      <c r="AO460" s="136"/>
      <c r="AP460" s="136"/>
      <c r="AQ460" s="136"/>
      <c r="AR460" s="136"/>
      <c r="AS460" s="136"/>
      <c r="AT460" s="136"/>
      <c r="AU460" s="136"/>
      <c r="AV460" s="136"/>
      <c r="AW460" s="136"/>
      <c r="AX460" s="136"/>
      <c r="AY460" s="136"/>
      <c r="AZ460" s="136"/>
      <c r="BA460" s="136"/>
      <c r="BB460" s="136"/>
      <c r="BC460" s="136"/>
      <c r="BD460" s="136"/>
    </row>
    <row r="461" spans="1:56" outlineLevel="1" x14ac:dyDescent="0.2">
      <c r="A461" s="180"/>
      <c r="B461" s="181"/>
      <c r="C461" s="187" t="s">
        <v>396</v>
      </c>
      <c r="D461" s="188"/>
      <c r="E461" s="189">
        <v>84.04</v>
      </c>
      <c r="F461" s="186"/>
      <c r="G461" s="186"/>
      <c r="H461" s="142"/>
      <c r="I461" s="142"/>
      <c r="J461" s="142"/>
      <c r="K461" s="142"/>
      <c r="L461" s="142"/>
      <c r="M461" s="142"/>
      <c r="N461" s="142"/>
      <c r="O461" s="142"/>
      <c r="P461" s="143"/>
      <c r="Q461" s="142"/>
      <c r="R461" s="136"/>
      <c r="S461" s="136"/>
      <c r="T461" s="136"/>
      <c r="U461" s="136"/>
      <c r="V461" s="136"/>
      <c r="W461" s="136"/>
      <c r="X461" s="136"/>
      <c r="Y461" s="136"/>
      <c r="Z461" s="136"/>
      <c r="AA461" s="136"/>
      <c r="AB461" s="136"/>
      <c r="AC461" s="136"/>
      <c r="AD461" s="136"/>
      <c r="AE461" s="136"/>
      <c r="AF461" s="136"/>
      <c r="AG461" s="136"/>
      <c r="AH461" s="136"/>
      <c r="AI461" s="136"/>
      <c r="AJ461" s="136"/>
      <c r="AK461" s="136"/>
      <c r="AL461" s="136"/>
      <c r="AM461" s="136"/>
      <c r="AN461" s="136"/>
      <c r="AO461" s="136"/>
      <c r="AP461" s="136"/>
      <c r="AQ461" s="136"/>
      <c r="AR461" s="136"/>
      <c r="AS461" s="136"/>
      <c r="AT461" s="136"/>
      <c r="AU461" s="136"/>
      <c r="AV461" s="136"/>
      <c r="AW461" s="136"/>
      <c r="AX461" s="136"/>
      <c r="AY461" s="136"/>
      <c r="AZ461" s="136"/>
      <c r="BA461" s="136"/>
      <c r="BB461" s="136"/>
      <c r="BC461" s="136"/>
      <c r="BD461" s="136"/>
    </row>
    <row r="462" spans="1:56" outlineLevel="1" x14ac:dyDescent="0.2">
      <c r="A462" s="180">
        <v>256</v>
      </c>
      <c r="B462" s="181" t="s">
        <v>397</v>
      </c>
      <c r="C462" s="182" t="s">
        <v>398</v>
      </c>
      <c r="D462" s="183" t="s">
        <v>130</v>
      </c>
      <c r="E462" s="184">
        <v>126.4</v>
      </c>
      <c r="F462" s="185"/>
      <c r="G462" s="186">
        <f>ROUND(E462*F462,2)</f>
        <v>0</v>
      </c>
      <c r="H462" s="141"/>
      <c r="I462" s="142">
        <f>ROUND(E462*H462,2)</f>
        <v>0</v>
      </c>
      <c r="J462" s="141"/>
      <c r="K462" s="142">
        <f>ROUND(E462*J462,2)</f>
        <v>0</v>
      </c>
      <c r="L462" s="142">
        <v>21</v>
      </c>
      <c r="M462" s="142">
        <f>G462*(1+L462/100)</f>
        <v>0</v>
      </c>
      <c r="N462" s="142"/>
      <c r="O462" s="142"/>
      <c r="P462" s="143"/>
      <c r="Q462" s="142"/>
      <c r="R462" s="136"/>
      <c r="S462" s="240"/>
      <c r="T462" s="136"/>
      <c r="U462" s="136"/>
      <c r="V462" s="136"/>
      <c r="W462" s="136"/>
      <c r="X462" s="136"/>
      <c r="Y462" s="136"/>
      <c r="Z462" s="136"/>
      <c r="AA462" s="136"/>
      <c r="AB462" s="136"/>
      <c r="AC462" s="136"/>
      <c r="AD462" s="136"/>
      <c r="AE462" s="136"/>
      <c r="AF462" s="136"/>
      <c r="AG462" s="136"/>
      <c r="AH462" s="136"/>
      <c r="AI462" s="136"/>
      <c r="AJ462" s="136"/>
      <c r="AK462" s="136"/>
      <c r="AL462" s="136"/>
      <c r="AM462" s="136"/>
      <c r="AN462" s="136"/>
      <c r="AO462" s="136"/>
      <c r="AP462" s="136"/>
      <c r="AQ462" s="136"/>
      <c r="AR462" s="136"/>
      <c r="AS462" s="136"/>
      <c r="AT462" s="136"/>
      <c r="AU462" s="136"/>
      <c r="AV462" s="136"/>
      <c r="AW462" s="136"/>
      <c r="AX462" s="136"/>
      <c r="AY462" s="136"/>
      <c r="AZ462" s="136"/>
      <c r="BA462" s="136"/>
      <c r="BB462" s="136"/>
      <c r="BC462" s="136"/>
      <c r="BD462" s="136"/>
    </row>
    <row r="463" spans="1:56" outlineLevel="1" x14ac:dyDescent="0.2">
      <c r="A463" s="180"/>
      <c r="B463" s="181"/>
      <c r="C463" s="187" t="s">
        <v>399</v>
      </c>
      <c r="D463" s="188"/>
      <c r="E463" s="189"/>
      <c r="F463" s="186"/>
      <c r="G463" s="186"/>
      <c r="H463" s="142"/>
      <c r="I463" s="142"/>
      <c r="J463" s="142"/>
      <c r="K463" s="142"/>
      <c r="L463" s="142"/>
      <c r="M463" s="142"/>
      <c r="N463" s="142"/>
      <c r="O463" s="142"/>
      <c r="P463" s="143"/>
      <c r="Q463" s="142"/>
      <c r="R463" s="136"/>
      <c r="S463" s="136"/>
      <c r="T463" s="136"/>
      <c r="U463" s="136"/>
      <c r="V463" s="136"/>
      <c r="W463" s="136"/>
      <c r="X463" s="136"/>
      <c r="Y463" s="136"/>
      <c r="Z463" s="136"/>
      <c r="AA463" s="136"/>
      <c r="AB463" s="136"/>
      <c r="AC463" s="136"/>
      <c r="AD463" s="136"/>
      <c r="AE463" s="136"/>
      <c r="AF463" s="136"/>
      <c r="AG463" s="136"/>
      <c r="AH463" s="136"/>
      <c r="AI463" s="136"/>
      <c r="AJ463" s="136"/>
      <c r="AK463" s="136"/>
      <c r="AL463" s="136"/>
      <c r="AM463" s="136"/>
      <c r="AN463" s="136"/>
      <c r="AO463" s="136"/>
      <c r="AP463" s="136"/>
      <c r="AQ463" s="136"/>
      <c r="AR463" s="136"/>
      <c r="AS463" s="136"/>
      <c r="AT463" s="136"/>
      <c r="AU463" s="136"/>
      <c r="AV463" s="136"/>
      <c r="AW463" s="136"/>
      <c r="AX463" s="136"/>
      <c r="AY463" s="136"/>
      <c r="AZ463" s="136"/>
      <c r="BA463" s="136"/>
      <c r="BB463" s="136"/>
      <c r="BC463" s="136"/>
      <c r="BD463" s="136"/>
    </row>
    <row r="464" spans="1:56" outlineLevel="1" x14ac:dyDescent="0.2">
      <c r="A464" s="180"/>
      <c r="B464" s="181"/>
      <c r="C464" s="187" t="s">
        <v>400</v>
      </c>
      <c r="D464" s="188"/>
      <c r="E464" s="189">
        <v>126.4</v>
      </c>
      <c r="F464" s="186"/>
      <c r="G464" s="186"/>
      <c r="H464" s="142"/>
      <c r="I464" s="142"/>
      <c r="J464" s="142"/>
      <c r="K464" s="142"/>
      <c r="L464" s="142"/>
      <c r="M464" s="142"/>
      <c r="N464" s="142"/>
      <c r="O464" s="142"/>
      <c r="P464" s="143"/>
      <c r="Q464" s="142"/>
      <c r="R464" s="136"/>
      <c r="S464" s="136"/>
      <c r="T464" s="136"/>
      <c r="U464" s="136"/>
      <c r="V464" s="136"/>
      <c r="W464" s="136"/>
      <c r="X464" s="136"/>
      <c r="Y464" s="136"/>
      <c r="Z464" s="136"/>
      <c r="AA464" s="136"/>
      <c r="AB464" s="136"/>
      <c r="AC464" s="136"/>
      <c r="AD464" s="136"/>
      <c r="AE464" s="136"/>
      <c r="AF464" s="136"/>
      <c r="AG464" s="136"/>
      <c r="AH464" s="136"/>
      <c r="AI464" s="136"/>
      <c r="AJ464" s="136"/>
      <c r="AK464" s="136"/>
      <c r="AL464" s="136"/>
      <c r="AM464" s="136"/>
      <c r="AN464" s="136"/>
      <c r="AO464" s="136"/>
      <c r="AP464" s="136"/>
      <c r="AQ464" s="136"/>
      <c r="AR464" s="136"/>
      <c r="AS464" s="136"/>
      <c r="AT464" s="136"/>
      <c r="AU464" s="136"/>
      <c r="AV464" s="136"/>
      <c r="AW464" s="136"/>
      <c r="AX464" s="136"/>
      <c r="AY464" s="136"/>
      <c r="AZ464" s="136"/>
      <c r="BA464" s="136"/>
      <c r="BB464" s="136"/>
      <c r="BC464" s="136"/>
      <c r="BD464" s="136"/>
    </row>
    <row r="465" spans="1:56" ht="22.5" outlineLevel="1" x14ac:dyDescent="0.2">
      <c r="A465" s="180">
        <v>257</v>
      </c>
      <c r="B465" s="181" t="s">
        <v>401</v>
      </c>
      <c r="C465" s="182" t="s">
        <v>402</v>
      </c>
      <c r="D465" s="183" t="s">
        <v>130</v>
      </c>
      <c r="E465" s="184">
        <v>126.4</v>
      </c>
      <c r="F465" s="185"/>
      <c r="G465" s="186">
        <f>ROUND(E465*F465,2)</f>
        <v>0</v>
      </c>
      <c r="H465" s="141"/>
      <c r="I465" s="142">
        <f>ROUND(E465*H465,2)</f>
        <v>0</v>
      </c>
      <c r="J465" s="141"/>
      <c r="K465" s="142">
        <f>ROUND(E465*J465,2)</f>
        <v>0</v>
      </c>
      <c r="L465" s="142">
        <v>21</v>
      </c>
      <c r="M465" s="142">
        <f>G465*(1+L465/100)</f>
        <v>0</v>
      </c>
      <c r="N465" s="142"/>
      <c r="O465" s="142"/>
      <c r="P465" s="143"/>
      <c r="Q465" s="142"/>
      <c r="R465" s="136"/>
      <c r="S465" s="136"/>
      <c r="T465" s="136"/>
      <c r="U465" s="136"/>
      <c r="V465" s="136"/>
      <c r="W465" s="136"/>
      <c r="X465" s="136"/>
      <c r="Y465" s="136"/>
      <c r="Z465" s="136"/>
      <c r="AA465" s="136"/>
      <c r="AB465" s="136"/>
      <c r="AC465" s="136"/>
      <c r="AD465" s="136"/>
      <c r="AE465" s="136"/>
      <c r="AF465" s="136"/>
      <c r="AG465" s="136"/>
      <c r="AH465" s="136"/>
      <c r="AI465" s="136"/>
      <c r="AJ465" s="136"/>
      <c r="AK465" s="136"/>
      <c r="AL465" s="136"/>
      <c r="AM465" s="136"/>
      <c r="AN465" s="136"/>
      <c r="AO465" s="136"/>
      <c r="AP465" s="136"/>
      <c r="AQ465" s="136"/>
      <c r="AR465" s="136"/>
      <c r="AS465" s="136"/>
      <c r="AT465" s="136"/>
      <c r="AU465" s="136"/>
      <c r="AV465" s="136"/>
      <c r="AW465" s="136"/>
      <c r="AX465" s="136"/>
      <c r="AY465" s="136"/>
      <c r="AZ465" s="136"/>
      <c r="BA465" s="136"/>
      <c r="BB465" s="136"/>
      <c r="BC465" s="136"/>
      <c r="BD465" s="136"/>
    </row>
    <row r="466" spans="1:56" outlineLevel="1" x14ac:dyDescent="0.2">
      <c r="A466" s="180"/>
      <c r="B466" s="181"/>
      <c r="C466" s="241" t="s">
        <v>992</v>
      </c>
      <c r="D466" s="183"/>
      <c r="E466" s="184"/>
      <c r="F466" s="185"/>
      <c r="G466" s="195">
        <f>SUM(G429:G465)</f>
        <v>0</v>
      </c>
      <c r="H466" s="141"/>
      <c r="I466" s="142"/>
      <c r="J466" s="141"/>
      <c r="K466" s="142"/>
      <c r="L466" s="142"/>
      <c r="M466" s="142"/>
      <c r="N466" s="142"/>
      <c r="O466" s="142"/>
      <c r="P466" s="143"/>
      <c r="Q466" s="142"/>
      <c r="R466" s="136"/>
      <c r="S466" s="136"/>
      <c r="T466" s="136"/>
      <c r="U466" s="136"/>
      <c r="V466" s="136"/>
      <c r="W466" s="136"/>
      <c r="X466" s="136"/>
      <c r="Y466" s="136"/>
      <c r="Z466" s="136"/>
      <c r="AA466" s="136"/>
      <c r="AB466" s="136"/>
      <c r="AC466" s="136"/>
      <c r="AD466" s="136"/>
      <c r="AE466" s="136"/>
      <c r="AF466" s="136"/>
      <c r="AG466" s="136"/>
      <c r="AH466" s="136"/>
      <c r="AI466" s="136"/>
      <c r="AJ466" s="136"/>
      <c r="AK466" s="136"/>
      <c r="AL466" s="136"/>
      <c r="AM466" s="136"/>
      <c r="AN466" s="136"/>
      <c r="AO466" s="136"/>
      <c r="AP466" s="136"/>
      <c r="AQ466" s="136"/>
      <c r="AR466" s="136"/>
      <c r="AS466" s="136"/>
      <c r="AT466" s="136"/>
      <c r="AU466" s="136"/>
      <c r="AV466" s="136"/>
      <c r="AW466" s="136"/>
      <c r="AX466" s="136"/>
      <c r="AY466" s="136"/>
      <c r="AZ466" s="136"/>
      <c r="BA466" s="136"/>
      <c r="BB466" s="136"/>
      <c r="BC466" s="136"/>
      <c r="BD466" s="136"/>
    </row>
    <row r="467" spans="1:56" x14ac:dyDescent="0.2">
      <c r="A467" s="200" t="s">
        <v>126</v>
      </c>
      <c r="B467" s="175" t="s">
        <v>94</v>
      </c>
      <c r="C467" s="176" t="s">
        <v>95</v>
      </c>
      <c r="D467" s="177"/>
      <c r="E467" s="178"/>
      <c r="F467" s="179"/>
      <c r="G467" s="179"/>
      <c r="H467" s="166"/>
      <c r="I467" s="166">
        <f>SUM(I474:I494)</f>
        <v>0</v>
      </c>
      <c r="J467" s="166"/>
      <c r="K467" s="166">
        <f>SUM(K474:K494)</f>
        <v>0</v>
      </c>
      <c r="L467" s="166"/>
      <c r="M467" s="166">
        <f>SUM(M474:M494)</f>
        <v>0</v>
      </c>
      <c r="N467" s="144"/>
      <c r="O467" s="144"/>
      <c r="P467" s="145"/>
      <c r="Q467" s="144">
        <f>SUM(Q468:Q494)</f>
        <v>0</v>
      </c>
      <c r="AA467" t="s">
        <v>127</v>
      </c>
    </row>
    <row r="468" spans="1:56" ht="33.75" outlineLevel="1" x14ac:dyDescent="0.2">
      <c r="A468" s="215">
        <v>258</v>
      </c>
      <c r="B468" s="181" t="s">
        <v>403</v>
      </c>
      <c r="C468" s="182" t="s">
        <v>404</v>
      </c>
      <c r="D468" s="183" t="s">
        <v>130</v>
      </c>
      <c r="E468" s="184">
        <v>55</v>
      </c>
      <c r="F468" s="185"/>
      <c r="G468" s="186">
        <f>ROUND(E468*F468,2)</f>
        <v>0</v>
      </c>
      <c r="H468" s="153"/>
      <c r="I468" s="154">
        <f>ROUND(E468*H468,2)</f>
        <v>0</v>
      </c>
      <c r="J468" s="153"/>
      <c r="K468" s="154">
        <f>ROUND(E468*J468,2)</f>
        <v>0</v>
      </c>
      <c r="L468" s="154">
        <v>21</v>
      </c>
      <c r="M468" s="154">
        <f>G468*(1+L468/100)</f>
        <v>0</v>
      </c>
      <c r="N468" s="142"/>
      <c r="O468" s="142"/>
      <c r="P468" s="143">
        <v>0</v>
      </c>
      <c r="Q468" s="142">
        <f>ROUND(E475*P468,2)</f>
        <v>0</v>
      </c>
      <c r="R468" s="136"/>
      <c r="S468" s="136"/>
      <c r="T468" s="136"/>
      <c r="U468" s="136"/>
      <c r="V468" s="136"/>
      <c r="W468" s="136"/>
      <c r="X468" s="136"/>
      <c r="Y468" s="136"/>
      <c r="Z468" s="136"/>
      <c r="AA468" s="136" t="s">
        <v>169</v>
      </c>
      <c r="AB468" s="136"/>
      <c r="AC468" s="136"/>
      <c r="AD468" s="136"/>
      <c r="AE468" s="136"/>
      <c r="AF468" s="136"/>
      <c r="AG468" s="136"/>
      <c r="AH468" s="136"/>
      <c r="AI468" s="136"/>
      <c r="AJ468" s="136"/>
      <c r="AK468" s="136"/>
      <c r="AL468" s="136"/>
      <c r="AM468" s="136"/>
      <c r="AN468" s="136"/>
      <c r="AO468" s="136"/>
      <c r="AP468" s="136"/>
      <c r="AQ468" s="136"/>
      <c r="AR468" s="136"/>
      <c r="AS468" s="136"/>
      <c r="AT468" s="136"/>
      <c r="AU468" s="136"/>
      <c r="AV468" s="136"/>
      <c r="AW468" s="136"/>
      <c r="AX468" s="136"/>
      <c r="AY468" s="136"/>
      <c r="AZ468" s="136"/>
      <c r="BA468" s="136"/>
      <c r="BB468" s="136"/>
      <c r="BC468" s="136"/>
      <c r="BD468" s="136"/>
    </row>
    <row r="469" spans="1:56" ht="22.5" outlineLevel="1" x14ac:dyDescent="0.2">
      <c r="A469" s="216">
        <v>259</v>
      </c>
      <c r="B469" s="181" t="s">
        <v>405</v>
      </c>
      <c r="C469" s="182" t="s">
        <v>747</v>
      </c>
      <c r="D469" s="183" t="s">
        <v>130</v>
      </c>
      <c r="E469" s="184">
        <v>60.5</v>
      </c>
      <c r="F469" s="185"/>
      <c r="G469" s="186">
        <f>ROUND(E469*F469,2)</f>
        <v>0</v>
      </c>
      <c r="H469" s="153"/>
      <c r="I469" s="154">
        <f>ROUND(E469*H469,2)</f>
        <v>0</v>
      </c>
      <c r="J469" s="153"/>
      <c r="K469" s="154">
        <f>ROUND(E469*J469,2)</f>
        <v>0</v>
      </c>
      <c r="L469" s="154">
        <v>21</v>
      </c>
      <c r="M469" s="154">
        <f>G469*(1+L469/100)</f>
        <v>0</v>
      </c>
      <c r="N469" s="142"/>
      <c r="O469" s="142"/>
      <c r="P469" s="143"/>
      <c r="Q469" s="142"/>
      <c r="R469" s="136"/>
      <c r="S469" s="136"/>
      <c r="T469" s="136"/>
      <c r="U469" s="136"/>
      <c r="V469" s="136"/>
      <c r="W469" s="136"/>
      <c r="X469" s="136"/>
      <c r="Y469" s="136"/>
      <c r="Z469" s="136"/>
      <c r="AA469" s="136" t="s">
        <v>134</v>
      </c>
      <c r="AB469" s="136">
        <v>0</v>
      </c>
      <c r="AC469" s="136"/>
      <c r="AD469" s="136"/>
      <c r="AE469" s="136"/>
      <c r="AF469" s="136"/>
      <c r="AG469" s="136"/>
      <c r="AH469" s="136"/>
      <c r="AI469" s="136"/>
      <c r="AJ469" s="136"/>
      <c r="AK469" s="136"/>
      <c r="AL469" s="136"/>
      <c r="AM469" s="136"/>
      <c r="AN469" s="136"/>
      <c r="AO469" s="136"/>
      <c r="AP469" s="136"/>
      <c r="AQ469" s="136"/>
      <c r="AR469" s="136"/>
      <c r="AS469" s="136"/>
      <c r="AT469" s="136"/>
      <c r="AU469" s="136"/>
      <c r="AV469" s="136"/>
      <c r="AW469" s="136"/>
      <c r="AX469" s="136"/>
      <c r="AY469" s="136"/>
      <c r="AZ469" s="136"/>
      <c r="BA469" s="136"/>
      <c r="BB469" s="136"/>
      <c r="BC469" s="136"/>
      <c r="BD469" s="136"/>
    </row>
    <row r="470" spans="1:56" outlineLevel="1" x14ac:dyDescent="0.2">
      <c r="A470" s="216"/>
      <c r="B470" s="181"/>
      <c r="C470" s="187" t="s">
        <v>406</v>
      </c>
      <c r="D470" s="188"/>
      <c r="E470" s="189"/>
      <c r="F470" s="186"/>
      <c r="G470" s="186"/>
      <c r="H470" s="154"/>
      <c r="I470" s="154"/>
      <c r="J470" s="154"/>
      <c r="K470" s="154"/>
      <c r="L470" s="154"/>
      <c r="M470" s="154"/>
      <c r="N470" s="142"/>
      <c r="O470" s="142"/>
      <c r="P470" s="143"/>
      <c r="Q470" s="142"/>
      <c r="R470" s="136"/>
      <c r="S470" s="136"/>
      <c r="T470" s="136"/>
      <c r="U470" s="136"/>
      <c r="V470" s="136"/>
      <c r="W470" s="136"/>
      <c r="X470" s="136"/>
      <c r="Y470" s="136"/>
      <c r="Z470" s="136"/>
      <c r="AA470" s="136" t="s">
        <v>134</v>
      </c>
      <c r="AB470" s="136">
        <v>0</v>
      </c>
      <c r="AC470" s="136"/>
      <c r="AD470" s="136"/>
      <c r="AE470" s="136"/>
      <c r="AF470" s="136"/>
      <c r="AG470" s="136"/>
      <c r="AH470" s="136"/>
      <c r="AI470" s="136"/>
      <c r="AJ470" s="136"/>
      <c r="AK470" s="136"/>
      <c r="AL470" s="136"/>
      <c r="AM470" s="136"/>
      <c r="AN470" s="136"/>
      <c r="AO470" s="136"/>
      <c r="AP470" s="136"/>
      <c r="AQ470" s="136"/>
      <c r="AR470" s="136"/>
      <c r="AS470" s="136"/>
      <c r="AT470" s="136"/>
      <c r="AU470" s="136"/>
      <c r="AV470" s="136"/>
      <c r="AW470" s="136"/>
      <c r="AX470" s="136"/>
      <c r="AY470" s="136"/>
      <c r="AZ470" s="136"/>
      <c r="BA470" s="136"/>
      <c r="BB470" s="136"/>
      <c r="BC470" s="136"/>
      <c r="BD470" s="136"/>
    </row>
    <row r="471" spans="1:56" outlineLevel="1" x14ac:dyDescent="0.2">
      <c r="A471" s="216"/>
      <c r="B471" s="181"/>
      <c r="C471" s="187" t="s">
        <v>407</v>
      </c>
      <c r="D471" s="188"/>
      <c r="E471" s="189">
        <v>60.5</v>
      </c>
      <c r="F471" s="186"/>
      <c r="G471" s="186"/>
      <c r="H471" s="154"/>
      <c r="I471" s="154"/>
      <c r="J471" s="154"/>
      <c r="K471" s="154"/>
      <c r="L471" s="154"/>
      <c r="M471" s="154"/>
      <c r="N471" s="142"/>
      <c r="O471" s="142"/>
      <c r="P471" s="143"/>
      <c r="Q471" s="142"/>
      <c r="R471" s="136"/>
      <c r="S471" s="136"/>
      <c r="T471" s="136"/>
      <c r="U471" s="136"/>
      <c r="V471" s="136"/>
      <c r="W471" s="136"/>
      <c r="X471" s="136"/>
      <c r="Y471" s="136"/>
      <c r="Z471" s="136"/>
      <c r="AA471" s="136" t="s">
        <v>134</v>
      </c>
      <c r="AB471" s="136">
        <v>0</v>
      </c>
      <c r="AC471" s="136"/>
      <c r="AD471" s="136"/>
      <c r="AE471" s="136"/>
      <c r="AF471" s="136"/>
      <c r="AG471" s="136"/>
      <c r="AH471" s="136"/>
      <c r="AI471" s="136"/>
      <c r="AJ471" s="136"/>
      <c r="AK471" s="136"/>
      <c r="AL471" s="136"/>
      <c r="AM471" s="136"/>
      <c r="AN471" s="136"/>
      <c r="AO471" s="136"/>
      <c r="AP471" s="136"/>
      <c r="AQ471" s="136"/>
      <c r="AR471" s="136"/>
      <c r="AS471" s="136"/>
      <c r="AT471" s="136"/>
      <c r="AU471" s="136"/>
      <c r="AV471" s="136"/>
      <c r="AW471" s="136"/>
      <c r="AX471" s="136"/>
      <c r="AY471" s="136"/>
      <c r="AZ471" s="136"/>
      <c r="BA471" s="136"/>
      <c r="BB471" s="136"/>
      <c r="BC471" s="136"/>
      <c r="BD471" s="136"/>
    </row>
    <row r="472" spans="1:56" outlineLevel="1" x14ac:dyDescent="0.2">
      <c r="A472" s="216">
        <v>260</v>
      </c>
      <c r="B472" s="181" t="s">
        <v>408</v>
      </c>
      <c r="C472" s="182" t="s">
        <v>409</v>
      </c>
      <c r="D472" s="183" t="s">
        <v>130</v>
      </c>
      <c r="E472" s="184">
        <v>55</v>
      </c>
      <c r="F472" s="185"/>
      <c r="G472" s="186">
        <f>ROUND(E472*F472,2)</f>
        <v>0</v>
      </c>
      <c r="H472" s="153"/>
      <c r="I472" s="154">
        <f>ROUND(E472*H472,2)</f>
        <v>0</v>
      </c>
      <c r="J472" s="153"/>
      <c r="K472" s="154">
        <f>ROUND(E472*J472,2)</f>
        <v>0</v>
      </c>
      <c r="L472" s="154">
        <v>21</v>
      </c>
      <c r="M472" s="154">
        <f>G472*(1+L472/100)</f>
        <v>0</v>
      </c>
      <c r="N472" s="142"/>
      <c r="O472" s="142"/>
      <c r="P472" s="143"/>
      <c r="Q472" s="142"/>
      <c r="R472" s="136"/>
      <c r="S472" s="136"/>
      <c r="T472" s="136"/>
      <c r="U472" s="136"/>
      <c r="V472" s="136"/>
      <c r="W472" s="136"/>
      <c r="X472" s="136"/>
      <c r="Y472" s="136"/>
      <c r="Z472" s="136"/>
      <c r="AA472" s="136" t="s">
        <v>134</v>
      </c>
      <c r="AB472" s="136">
        <v>0</v>
      </c>
      <c r="AC472" s="136"/>
      <c r="AD472" s="136"/>
      <c r="AE472" s="136"/>
      <c r="AF472" s="136"/>
      <c r="AG472" s="136"/>
      <c r="AH472" s="136"/>
      <c r="AI472" s="136"/>
      <c r="AJ472" s="136"/>
      <c r="AK472" s="136"/>
      <c r="AL472" s="136"/>
      <c r="AM472" s="136"/>
      <c r="AN472" s="136"/>
      <c r="AO472" s="136"/>
      <c r="AP472" s="136"/>
      <c r="AQ472" s="136"/>
      <c r="AR472" s="136"/>
      <c r="AS472" s="136"/>
      <c r="AT472" s="136"/>
      <c r="AU472" s="136"/>
      <c r="AV472" s="136"/>
      <c r="AW472" s="136"/>
      <c r="AX472" s="136"/>
      <c r="AY472" s="136"/>
      <c r="AZ472" s="136"/>
      <c r="BA472" s="136"/>
      <c r="BB472" s="136"/>
      <c r="BC472" s="136"/>
      <c r="BD472" s="136"/>
    </row>
    <row r="473" spans="1:56" outlineLevel="1" x14ac:dyDescent="0.2">
      <c r="A473" s="216">
        <v>261</v>
      </c>
      <c r="B473" s="181" t="s">
        <v>410</v>
      </c>
      <c r="C473" s="182" t="s">
        <v>411</v>
      </c>
      <c r="D473" s="183" t="s">
        <v>155</v>
      </c>
      <c r="E473" s="184">
        <v>4</v>
      </c>
      <c r="F473" s="185"/>
      <c r="G473" s="186">
        <f>ROUND(E473*F473,2)</f>
        <v>0</v>
      </c>
      <c r="H473" s="153"/>
      <c r="I473" s="154">
        <f>ROUND(E473*H473,2)</f>
        <v>0</v>
      </c>
      <c r="J473" s="153"/>
      <c r="K473" s="154">
        <f>ROUND(E473*J473,2)</f>
        <v>0</v>
      </c>
      <c r="L473" s="154">
        <v>21</v>
      </c>
      <c r="M473" s="154">
        <f>G473*(1+L473/100)</f>
        <v>0</v>
      </c>
      <c r="N473" s="142"/>
      <c r="O473" s="142"/>
      <c r="P473" s="143"/>
      <c r="Q473" s="142"/>
      <c r="R473" s="136"/>
      <c r="S473" s="136"/>
      <c r="T473" s="136"/>
      <c r="U473" s="136"/>
      <c r="V473" s="136"/>
      <c r="W473" s="136"/>
      <c r="X473" s="136"/>
      <c r="Y473" s="136"/>
      <c r="Z473" s="136"/>
      <c r="AA473" s="136" t="s">
        <v>134</v>
      </c>
      <c r="AB473" s="136">
        <v>0</v>
      </c>
      <c r="AC473" s="136"/>
      <c r="AD473" s="136"/>
      <c r="AE473" s="136"/>
      <c r="AF473" s="136"/>
      <c r="AG473" s="136"/>
      <c r="AH473" s="136"/>
      <c r="AI473" s="136"/>
      <c r="AJ473" s="136"/>
      <c r="AK473" s="136"/>
      <c r="AL473" s="136"/>
      <c r="AM473" s="136"/>
      <c r="AN473" s="136"/>
      <c r="AO473" s="136"/>
      <c r="AP473" s="136"/>
      <c r="AQ473" s="136"/>
      <c r="AR473" s="136"/>
      <c r="AS473" s="136"/>
      <c r="AT473" s="136"/>
      <c r="AU473" s="136"/>
      <c r="AV473" s="136"/>
      <c r="AW473" s="136"/>
      <c r="AX473" s="136"/>
      <c r="AY473" s="136"/>
      <c r="AZ473" s="136"/>
      <c r="BA473" s="136"/>
      <c r="BB473" s="136"/>
      <c r="BC473" s="136"/>
      <c r="BD473" s="136"/>
    </row>
    <row r="474" spans="1:56" outlineLevel="1" x14ac:dyDescent="0.2">
      <c r="A474" s="217">
        <v>262</v>
      </c>
      <c r="B474" s="181" t="s">
        <v>412</v>
      </c>
      <c r="C474" s="182" t="s">
        <v>413</v>
      </c>
      <c r="D474" s="183" t="s">
        <v>155</v>
      </c>
      <c r="E474" s="184">
        <v>4</v>
      </c>
      <c r="F474" s="185"/>
      <c r="G474" s="186">
        <f>ROUND(E474*F474,2)</f>
        <v>0</v>
      </c>
      <c r="H474" s="153"/>
      <c r="I474" s="154">
        <f>ROUND(E474*H474,2)</f>
        <v>0</v>
      </c>
      <c r="J474" s="153"/>
      <c r="K474" s="154">
        <f>ROUND(E474*J474,2)</f>
        <v>0</v>
      </c>
      <c r="L474" s="154">
        <v>21</v>
      </c>
      <c r="M474" s="154">
        <f>G474*(1+L474/100)</f>
        <v>0</v>
      </c>
      <c r="N474" s="142"/>
      <c r="O474" s="142"/>
      <c r="P474" s="143"/>
      <c r="Q474" s="142"/>
      <c r="R474" s="136"/>
      <c r="S474" s="136"/>
      <c r="T474" s="136"/>
      <c r="U474" s="136"/>
      <c r="V474" s="136"/>
      <c r="W474" s="136"/>
      <c r="X474" s="136"/>
      <c r="Y474" s="136"/>
      <c r="Z474" s="136"/>
      <c r="AA474" s="136"/>
      <c r="AB474" s="136"/>
      <c r="AC474" s="136"/>
      <c r="AD474" s="136"/>
      <c r="AE474" s="136"/>
      <c r="AF474" s="136"/>
      <c r="AG474" s="136"/>
      <c r="AH474" s="136"/>
      <c r="AI474" s="136"/>
      <c r="AJ474" s="136"/>
      <c r="AK474" s="136"/>
      <c r="AL474" s="136"/>
      <c r="AM474" s="136"/>
      <c r="AN474" s="136"/>
      <c r="AO474" s="136"/>
      <c r="AP474" s="136"/>
      <c r="AQ474" s="136"/>
      <c r="AR474" s="136"/>
      <c r="AS474" s="136"/>
      <c r="AT474" s="136"/>
      <c r="AU474" s="136"/>
      <c r="AV474" s="136"/>
      <c r="AW474" s="136"/>
      <c r="AX474" s="136"/>
      <c r="AY474" s="136"/>
      <c r="AZ474" s="136"/>
      <c r="BA474" s="136"/>
      <c r="BB474" s="136"/>
      <c r="BC474" s="136"/>
      <c r="BD474" s="136"/>
    </row>
    <row r="475" spans="1:56" outlineLevel="1" x14ac:dyDescent="0.2">
      <c r="A475" s="217">
        <v>249</v>
      </c>
      <c r="B475" s="181" t="s">
        <v>673</v>
      </c>
      <c r="C475" s="182" t="s">
        <v>674</v>
      </c>
      <c r="D475" s="183" t="s">
        <v>130</v>
      </c>
      <c r="E475" s="184">
        <v>138.19999999999999</v>
      </c>
      <c r="F475" s="185"/>
      <c r="G475" s="186">
        <f>ROUND(E475*F475,2)</f>
        <v>0</v>
      </c>
      <c r="H475" s="153"/>
      <c r="I475" s="154">
        <f>ROUND(E475*H475,2)</f>
        <v>0</v>
      </c>
      <c r="J475" s="153"/>
      <c r="K475" s="154">
        <f>ROUND(E475*J475,2)</f>
        <v>0</v>
      </c>
      <c r="L475" s="154">
        <v>21</v>
      </c>
      <c r="M475" s="154">
        <f>G475*(1+L475/100)</f>
        <v>0</v>
      </c>
      <c r="N475" s="142"/>
      <c r="O475" s="142"/>
      <c r="P475" s="143"/>
      <c r="Q475" s="142"/>
      <c r="R475" s="136"/>
      <c r="S475" s="136"/>
      <c r="T475" s="136"/>
      <c r="U475" s="136"/>
      <c r="V475" s="136"/>
      <c r="W475" s="136"/>
      <c r="X475" s="136"/>
      <c r="Y475" s="136"/>
      <c r="Z475" s="136"/>
      <c r="AA475" s="136"/>
      <c r="AB475" s="136"/>
      <c r="AC475" s="136"/>
      <c r="AD475" s="136"/>
      <c r="AE475" s="136"/>
      <c r="AF475" s="136"/>
      <c r="AG475" s="136"/>
      <c r="AH475" s="136"/>
      <c r="AI475" s="136"/>
      <c r="AJ475" s="136"/>
      <c r="AK475" s="136"/>
      <c r="AL475" s="136"/>
      <c r="AM475" s="136"/>
      <c r="AN475" s="136"/>
      <c r="AO475" s="136"/>
      <c r="AP475" s="136"/>
      <c r="AQ475" s="136"/>
      <c r="AR475" s="136"/>
      <c r="AS475" s="136"/>
      <c r="AT475" s="136"/>
      <c r="AU475" s="136"/>
      <c r="AV475" s="136"/>
      <c r="AW475" s="136"/>
      <c r="AX475" s="136"/>
      <c r="AY475" s="136"/>
      <c r="AZ475" s="136"/>
      <c r="BA475" s="136"/>
      <c r="BB475" s="136"/>
      <c r="BC475" s="136"/>
      <c r="BD475" s="136"/>
    </row>
    <row r="476" spans="1:56" outlineLevel="1" x14ac:dyDescent="0.2">
      <c r="A476" s="217"/>
      <c r="B476" s="181"/>
      <c r="C476" s="187" t="s">
        <v>675</v>
      </c>
      <c r="D476" s="188"/>
      <c r="E476" s="189">
        <v>120</v>
      </c>
      <c r="F476" s="186"/>
      <c r="G476" s="186"/>
      <c r="H476" s="154"/>
      <c r="I476" s="154"/>
      <c r="J476" s="154"/>
      <c r="K476" s="154"/>
      <c r="L476" s="154"/>
      <c r="M476" s="154"/>
      <c r="N476" s="142"/>
      <c r="O476" s="142"/>
      <c r="P476" s="143"/>
      <c r="Q476" s="142"/>
      <c r="R476" s="136"/>
      <c r="S476" s="136"/>
      <c r="T476" s="136"/>
      <c r="U476" s="136"/>
      <c r="V476" s="136"/>
      <c r="W476" s="136"/>
      <c r="X476" s="136"/>
      <c r="Y476" s="136"/>
      <c r="Z476" s="136"/>
      <c r="AA476" s="136"/>
      <c r="AB476" s="136"/>
      <c r="AC476" s="136"/>
      <c r="AD476" s="136"/>
      <c r="AE476" s="136"/>
      <c r="AF476" s="136"/>
      <c r="AG476" s="136"/>
      <c r="AH476" s="136"/>
      <c r="AI476" s="136"/>
      <c r="AJ476" s="136"/>
      <c r="AK476" s="136"/>
      <c r="AL476" s="136"/>
      <c r="AM476" s="136"/>
      <c r="AN476" s="136"/>
      <c r="AO476" s="136"/>
      <c r="AP476" s="136"/>
      <c r="AQ476" s="136"/>
      <c r="AR476" s="136"/>
      <c r="AS476" s="136"/>
      <c r="AT476" s="136"/>
      <c r="AU476" s="136"/>
      <c r="AV476" s="136"/>
      <c r="AW476" s="136"/>
      <c r="AX476" s="136"/>
      <c r="AY476" s="136"/>
      <c r="AZ476" s="136"/>
      <c r="BA476" s="136"/>
      <c r="BB476" s="136"/>
      <c r="BC476" s="136"/>
      <c r="BD476" s="136"/>
    </row>
    <row r="477" spans="1:56" outlineLevel="1" x14ac:dyDescent="0.2">
      <c r="A477" s="217"/>
      <c r="B477" s="181"/>
      <c r="C477" s="187" t="s">
        <v>676</v>
      </c>
      <c r="D477" s="188"/>
      <c r="E477" s="189">
        <v>25.2</v>
      </c>
      <c r="F477" s="186"/>
      <c r="G477" s="186"/>
      <c r="H477" s="154"/>
      <c r="I477" s="154"/>
      <c r="J477" s="154"/>
      <c r="K477" s="154"/>
      <c r="L477" s="154"/>
      <c r="M477" s="154"/>
      <c r="N477" s="142"/>
      <c r="O477" s="142"/>
      <c r="P477" s="143"/>
      <c r="Q477" s="142"/>
      <c r="R477" s="136"/>
      <c r="S477" s="136"/>
      <c r="T477" s="136"/>
      <c r="U477" s="136"/>
      <c r="V477" s="136"/>
      <c r="W477" s="136"/>
      <c r="X477" s="136"/>
      <c r="Y477" s="136"/>
      <c r="Z477" s="136"/>
      <c r="AA477" s="136"/>
      <c r="AB477" s="136"/>
      <c r="AC477" s="136"/>
      <c r="AD477" s="136"/>
      <c r="AE477" s="136"/>
      <c r="AF477" s="136"/>
      <c r="AG477" s="136"/>
      <c r="AH477" s="136"/>
      <c r="AI477" s="136"/>
      <c r="AJ477" s="136"/>
      <c r="AK477" s="136"/>
      <c r="AL477" s="136"/>
      <c r="AM477" s="136"/>
      <c r="AN477" s="136"/>
      <c r="AO477" s="136"/>
      <c r="AP477" s="136"/>
      <c r="AQ477" s="136"/>
      <c r="AR477" s="136"/>
      <c r="AS477" s="136"/>
      <c r="AT477" s="136"/>
      <c r="AU477" s="136"/>
      <c r="AV477" s="136"/>
      <c r="AW477" s="136"/>
      <c r="AX477" s="136"/>
      <c r="AY477" s="136"/>
      <c r="AZ477" s="136"/>
      <c r="BA477" s="136"/>
      <c r="BB477" s="136"/>
      <c r="BC477" s="136"/>
      <c r="BD477" s="136"/>
    </row>
    <row r="478" spans="1:56" ht="22.5" outlineLevel="1" x14ac:dyDescent="0.2">
      <c r="A478" s="217"/>
      <c r="B478" s="181"/>
      <c r="C478" s="187" t="s">
        <v>677</v>
      </c>
      <c r="D478" s="188"/>
      <c r="E478" s="189">
        <v>18.8</v>
      </c>
      <c r="F478" s="186"/>
      <c r="G478" s="186"/>
      <c r="H478" s="154"/>
      <c r="I478" s="154"/>
      <c r="J478" s="154"/>
      <c r="K478" s="154"/>
      <c r="L478" s="154"/>
      <c r="M478" s="154"/>
      <c r="N478" s="142"/>
      <c r="O478" s="142"/>
      <c r="P478" s="143"/>
      <c r="Q478" s="142"/>
      <c r="R478" s="136"/>
      <c r="S478" s="136"/>
      <c r="T478" s="136"/>
      <c r="U478" s="136"/>
      <c r="V478" s="136"/>
      <c r="W478" s="136"/>
      <c r="X478" s="136"/>
      <c r="Y478" s="136"/>
      <c r="Z478" s="136"/>
      <c r="AA478" s="136"/>
      <c r="AB478" s="136"/>
      <c r="AC478" s="136"/>
      <c r="AD478" s="136"/>
      <c r="AE478" s="136"/>
      <c r="AF478" s="136"/>
      <c r="AG478" s="136"/>
      <c r="AH478" s="136"/>
      <c r="AI478" s="136"/>
      <c r="AJ478" s="136"/>
      <c r="AK478" s="136"/>
      <c r="AL478" s="136"/>
      <c r="AM478" s="136"/>
      <c r="AN478" s="136"/>
      <c r="AO478" s="136"/>
      <c r="AP478" s="136"/>
      <c r="AQ478" s="136"/>
      <c r="AR478" s="136"/>
      <c r="AS478" s="136"/>
      <c r="AT478" s="136"/>
      <c r="AU478" s="136"/>
      <c r="AV478" s="136"/>
      <c r="AW478" s="136"/>
      <c r="AX478" s="136"/>
      <c r="AY478" s="136"/>
      <c r="AZ478" s="136"/>
      <c r="BA478" s="136"/>
      <c r="BB478" s="136"/>
      <c r="BC478" s="136"/>
      <c r="BD478" s="136"/>
    </row>
    <row r="479" spans="1:56" outlineLevel="1" x14ac:dyDescent="0.2">
      <c r="A479" s="217"/>
      <c r="B479" s="181"/>
      <c r="C479" s="187" t="s">
        <v>678</v>
      </c>
      <c r="D479" s="188"/>
      <c r="E479" s="189">
        <v>16.8</v>
      </c>
      <c r="F479" s="186"/>
      <c r="G479" s="186"/>
      <c r="H479" s="154"/>
      <c r="I479" s="154"/>
      <c r="J479" s="154"/>
      <c r="K479" s="154"/>
      <c r="L479" s="154"/>
      <c r="M479" s="154"/>
      <c r="N479" s="142"/>
      <c r="O479" s="142"/>
      <c r="P479" s="143"/>
      <c r="Q479" s="142"/>
      <c r="R479" s="136"/>
      <c r="S479" s="136"/>
      <c r="T479" s="136"/>
      <c r="U479" s="136"/>
      <c r="V479" s="136"/>
      <c r="W479" s="136"/>
      <c r="X479" s="136"/>
      <c r="Y479" s="136"/>
      <c r="Z479" s="136"/>
      <c r="AA479" s="136"/>
      <c r="AB479" s="136"/>
      <c r="AC479" s="136"/>
      <c r="AD479" s="136"/>
      <c r="AE479" s="136"/>
      <c r="AF479" s="136"/>
      <c r="AG479" s="136"/>
      <c r="AH479" s="136"/>
      <c r="AI479" s="136"/>
      <c r="AJ479" s="136"/>
      <c r="AK479" s="136"/>
      <c r="AL479" s="136"/>
      <c r="AM479" s="136"/>
      <c r="AN479" s="136"/>
      <c r="AO479" s="136"/>
      <c r="AP479" s="136"/>
      <c r="AQ479" s="136"/>
      <c r="AR479" s="136"/>
      <c r="AS479" s="136"/>
      <c r="AT479" s="136"/>
      <c r="AU479" s="136"/>
      <c r="AV479" s="136"/>
      <c r="AW479" s="136"/>
      <c r="AX479" s="136"/>
      <c r="AY479" s="136"/>
      <c r="AZ479" s="136"/>
      <c r="BA479" s="136"/>
      <c r="BB479" s="136"/>
      <c r="BC479" s="136"/>
      <c r="BD479" s="136"/>
    </row>
    <row r="480" spans="1:56" outlineLevel="1" x14ac:dyDescent="0.2">
      <c r="A480" s="217"/>
      <c r="B480" s="181"/>
      <c r="C480" s="187" t="s">
        <v>679</v>
      </c>
      <c r="D480" s="188"/>
      <c r="E480" s="189">
        <v>2.4</v>
      </c>
      <c r="F480" s="186"/>
      <c r="G480" s="186"/>
      <c r="H480" s="154"/>
      <c r="I480" s="154"/>
      <c r="J480" s="154"/>
      <c r="K480" s="154"/>
      <c r="L480" s="154"/>
      <c r="M480" s="154"/>
      <c r="N480" s="142"/>
      <c r="O480" s="142"/>
      <c r="P480" s="143"/>
      <c r="Q480" s="142"/>
      <c r="R480" s="136"/>
      <c r="S480" s="136"/>
      <c r="T480" s="136"/>
      <c r="U480" s="136"/>
      <c r="V480" s="136"/>
      <c r="W480" s="136"/>
      <c r="X480" s="136"/>
      <c r="Y480" s="136"/>
      <c r="Z480" s="136"/>
      <c r="AA480" s="136"/>
      <c r="AB480" s="136"/>
      <c r="AC480" s="136"/>
      <c r="AD480" s="136"/>
      <c r="AE480" s="136"/>
      <c r="AF480" s="136"/>
      <c r="AG480" s="136"/>
      <c r="AH480" s="136"/>
      <c r="AI480" s="136"/>
      <c r="AJ480" s="136"/>
      <c r="AK480" s="136"/>
      <c r="AL480" s="136"/>
      <c r="AM480" s="136"/>
      <c r="AN480" s="136"/>
      <c r="AO480" s="136"/>
      <c r="AP480" s="136"/>
      <c r="AQ480" s="136"/>
      <c r="AR480" s="136"/>
      <c r="AS480" s="136"/>
      <c r="AT480" s="136"/>
      <c r="AU480" s="136"/>
      <c r="AV480" s="136"/>
      <c r="AW480" s="136"/>
      <c r="AX480" s="136"/>
      <c r="AY480" s="136"/>
      <c r="AZ480" s="136"/>
      <c r="BA480" s="136"/>
      <c r="BB480" s="136"/>
      <c r="BC480" s="136"/>
      <c r="BD480" s="136"/>
    </row>
    <row r="481" spans="1:56" ht="22.5" outlineLevel="1" x14ac:dyDescent="0.2">
      <c r="A481" s="180">
        <v>250</v>
      </c>
      <c r="B481" s="181" t="s">
        <v>680</v>
      </c>
      <c r="C481" s="182" t="s">
        <v>681</v>
      </c>
      <c r="D481" s="183" t="s">
        <v>130</v>
      </c>
      <c r="E481" s="184">
        <v>138.19999999999999</v>
      </c>
      <c r="F481" s="185"/>
      <c r="G481" s="186">
        <f>ROUND(E481*F481,2)</f>
        <v>0</v>
      </c>
      <c r="H481" s="153"/>
      <c r="I481" s="154">
        <f>ROUND(E481*H481,2)</f>
        <v>0</v>
      </c>
      <c r="J481" s="153"/>
      <c r="K481" s="154">
        <f>ROUND(E481*J481,2)</f>
        <v>0</v>
      </c>
      <c r="L481" s="154">
        <v>21</v>
      </c>
      <c r="M481" s="154">
        <f>G481*(1+L481/100)</f>
        <v>0</v>
      </c>
      <c r="N481" s="142"/>
      <c r="O481" s="142"/>
      <c r="P481" s="143">
        <v>0</v>
      </c>
      <c r="Q481" s="142">
        <f>ROUND(E481*P481,2)</f>
        <v>0</v>
      </c>
      <c r="R481" s="136"/>
      <c r="S481" s="136"/>
      <c r="T481" s="136"/>
      <c r="U481" s="136"/>
      <c r="V481" s="136"/>
      <c r="W481" s="136"/>
      <c r="X481" s="136"/>
      <c r="Y481" s="136"/>
      <c r="Z481" s="136"/>
      <c r="AA481" s="136" t="s">
        <v>169</v>
      </c>
      <c r="AB481" s="136"/>
      <c r="AC481" s="136"/>
      <c r="AD481" s="136"/>
      <c r="AE481" s="136"/>
      <c r="AF481" s="136"/>
      <c r="AG481" s="136"/>
      <c r="AH481" s="136"/>
      <c r="AI481" s="136"/>
      <c r="AJ481" s="136"/>
      <c r="AK481" s="136"/>
      <c r="AL481" s="136"/>
      <c r="AM481" s="136"/>
      <c r="AN481" s="136"/>
      <c r="AO481" s="136"/>
      <c r="AP481" s="136"/>
      <c r="AQ481" s="136"/>
      <c r="AR481" s="136"/>
      <c r="AS481" s="136"/>
      <c r="AT481" s="136"/>
      <c r="AU481" s="136"/>
      <c r="AV481" s="136"/>
      <c r="AW481" s="136"/>
      <c r="AX481" s="136"/>
      <c r="AY481" s="136"/>
      <c r="AZ481" s="136"/>
      <c r="BA481" s="136"/>
      <c r="BB481" s="136"/>
      <c r="BC481" s="136"/>
      <c r="BD481" s="136"/>
    </row>
    <row r="482" spans="1:56" ht="22.5" outlineLevel="1" x14ac:dyDescent="0.2">
      <c r="A482" s="180">
        <v>251</v>
      </c>
      <c r="B482" s="181" t="s">
        <v>682</v>
      </c>
      <c r="C482" s="182" t="s">
        <v>683</v>
      </c>
      <c r="D482" s="183" t="s">
        <v>176</v>
      </c>
      <c r="E482" s="184">
        <v>287.5</v>
      </c>
      <c r="F482" s="185"/>
      <c r="G482" s="186">
        <f>ROUND(E482*F482,2)</f>
        <v>0</v>
      </c>
      <c r="H482" s="153"/>
      <c r="I482" s="154">
        <f>ROUND(E482*H482,2)</f>
        <v>0</v>
      </c>
      <c r="J482" s="153"/>
      <c r="K482" s="154">
        <f>ROUND(E482*J482,2)</f>
        <v>0</v>
      </c>
      <c r="L482" s="154">
        <v>21</v>
      </c>
      <c r="M482" s="154">
        <f>G482*(1+L482/100)</f>
        <v>0</v>
      </c>
      <c r="N482" s="142"/>
      <c r="O482" s="142"/>
      <c r="P482" s="143">
        <v>0</v>
      </c>
      <c r="Q482" s="142">
        <f>ROUND(E482*P482,2)</f>
        <v>0</v>
      </c>
      <c r="R482" s="136"/>
      <c r="S482" s="136"/>
      <c r="T482" s="136"/>
      <c r="U482" s="136"/>
      <c r="V482" s="136"/>
      <c r="W482" s="136"/>
      <c r="X482" s="136"/>
      <c r="Y482" s="136"/>
      <c r="Z482" s="136"/>
      <c r="AA482" s="136" t="s">
        <v>169</v>
      </c>
      <c r="AB482" s="136"/>
      <c r="AC482" s="136"/>
      <c r="AD482" s="136"/>
      <c r="AE482" s="136"/>
      <c r="AF482" s="136"/>
      <c r="AG482" s="136"/>
      <c r="AH482" s="136"/>
      <c r="AI482" s="136"/>
      <c r="AJ482" s="136"/>
      <c r="AK482" s="136"/>
      <c r="AL482" s="136"/>
      <c r="AM482" s="136"/>
      <c r="AN482" s="136"/>
      <c r="AO482" s="136"/>
      <c r="AP482" s="136"/>
      <c r="AQ482" s="136"/>
      <c r="AR482" s="136"/>
      <c r="AS482" s="136"/>
      <c r="AT482" s="136"/>
      <c r="AU482" s="136"/>
      <c r="AV482" s="136"/>
      <c r="AW482" s="136"/>
      <c r="AX482" s="136"/>
      <c r="AY482" s="136"/>
      <c r="AZ482" s="136"/>
      <c r="BA482" s="136"/>
      <c r="BB482" s="136"/>
      <c r="BC482" s="136"/>
      <c r="BD482" s="136"/>
    </row>
    <row r="483" spans="1:56" outlineLevel="1" x14ac:dyDescent="0.2">
      <c r="A483" s="180"/>
      <c r="B483" s="181"/>
      <c r="C483" s="187" t="s">
        <v>684</v>
      </c>
      <c r="D483" s="188"/>
      <c r="E483" s="189">
        <v>287.5</v>
      </c>
      <c r="F483" s="186"/>
      <c r="G483" s="186"/>
      <c r="H483" s="154"/>
      <c r="I483" s="154"/>
      <c r="J483" s="154"/>
      <c r="K483" s="154"/>
      <c r="L483" s="154"/>
      <c r="M483" s="154"/>
      <c r="N483" s="142"/>
      <c r="O483" s="142"/>
      <c r="P483" s="143"/>
      <c r="Q483" s="142"/>
      <c r="R483" s="136"/>
      <c r="S483" s="136"/>
      <c r="T483" s="136"/>
      <c r="U483" s="136"/>
      <c r="V483" s="136"/>
      <c r="W483" s="136"/>
      <c r="X483" s="136"/>
      <c r="Y483" s="136"/>
      <c r="Z483" s="136"/>
      <c r="AA483" s="136" t="s">
        <v>134</v>
      </c>
      <c r="AB483" s="136">
        <v>0</v>
      </c>
      <c r="AC483" s="136"/>
      <c r="AD483" s="136"/>
      <c r="AE483" s="136"/>
      <c r="AF483" s="136"/>
      <c r="AG483" s="136"/>
      <c r="AH483" s="136"/>
      <c r="AI483" s="136"/>
      <c r="AJ483" s="136"/>
      <c r="AK483" s="136"/>
      <c r="AL483" s="136"/>
      <c r="AM483" s="136"/>
      <c r="AN483" s="136"/>
      <c r="AO483" s="136"/>
      <c r="AP483" s="136"/>
      <c r="AQ483" s="136"/>
      <c r="AR483" s="136"/>
      <c r="AS483" s="136"/>
      <c r="AT483" s="136"/>
      <c r="AU483" s="136"/>
      <c r="AV483" s="136"/>
      <c r="AW483" s="136"/>
      <c r="AX483" s="136"/>
      <c r="AY483" s="136"/>
      <c r="AZ483" s="136"/>
      <c r="BA483" s="136"/>
      <c r="BB483" s="136"/>
      <c r="BC483" s="136"/>
      <c r="BD483" s="136"/>
    </row>
    <row r="484" spans="1:56" outlineLevel="1" x14ac:dyDescent="0.2">
      <c r="A484" s="180"/>
      <c r="B484" s="196" t="s">
        <v>750</v>
      </c>
      <c r="C484" s="197" t="s">
        <v>749</v>
      </c>
      <c r="D484" s="198" t="s">
        <v>748</v>
      </c>
      <c r="E484" s="199">
        <v>104</v>
      </c>
      <c r="F484" s="199"/>
      <c r="G484" s="186">
        <f>ROUND(E484*F484,2)</f>
        <v>0</v>
      </c>
      <c r="H484" s="154"/>
      <c r="I484" s="154"/>
      <c r="J484" s="154"/>
      <c r="K484" s="154"/>
      <c r="L484" s="154"/>
      <c r="M484" s="154"/>
      <c r="N484" s="142"/>
      <c r="O484" s="142"/>
      <c r="P484" s="143"/>
      <c r="Q484" s="142"/>
      <c r="R484" s="136"/>
      <c r="S484" s="136"/>
      <c r="T484" s="136"/>
      <c r="U484" s="136"/>
      <c r="V484" s="136"/>
      <c r="W484" s="136"/>
      <c r="X484" s="136"/>
      <c r="Y484" s="136"/>
      <c r="Z484" s="136"/>
      <c r="AA484" s="136"/>
      <c r="AB484" s="136"/>
      <c r="AC484" s="136"/>
      <c r="AD484" s="136"/>
      <c r="AE484" s="136"/>
      <c r="AF484" s="136"/>
      <c r="AG484" s="136"/>
      <c r="AH484" s="136"/>
      <c r="AI484" s="136"/>
      <c r="AJ484" s="136"/>
      <c r="AK484" s="136"/>
      <c r="AL484" s="136"/>
      <c r="AM484" s="136"/>
      <c r="AN484" s="136"/>
      <c r="AO484" s="136"/>
      <c r="AP484" s="136"/>
      <c r="AQ484" s="136"/>
      <c r="AR484" s="136"/>
      <c r="AS484" s="136"/>
      <c r="AT484" s="136"/>
      <c r="AU484" s="136"/>
      <c r="AV484" s="136"/>
      <c r="AW484" s="136"/>
      <c r="AX484" s="136"/>
      <c r="AY484" s="136"/>
      <c r="AZ484" s="136"/>
      <c r="BA484" s="136"/>
      <c r="BB484" s="136"/>
      <c r="BC484" s="136"/>
      <c r="BD484" s="136"/>
    </row>
    <row r="485" spans="1:56" outlineLevel="1" x14ac:dyDescent="0.2">
      <c r="A485" s="180">
        <v>252</v>
      </c>
      <c r="B485" s="181" t="s">
        <v>685</v>
      </c>
      <c r="C485" s="182" t="s">
        <v>686</v>
      </c>
      <c r="D485" s="183" t="s">
        <v>176</v>
      </c>
      <c r="E485" s="184">
        <v>176</v>
      </c>
      <c r="F485" s="185"/>
      <c r="G485" s="186">
        <f>ROUND(E485*F485,2)</f>
        <v>0</v>
      </c>
      <c r="H485" s="153"/>
      <c r="I485" s="154">
        <f>ROUND(E485*H485,2)</f>
        <v>0</v>
      </c>
      <c r="J485" s="153"/>
      <c r="K485" s="154">
        <f>ROUND(E485*J485,2)</f>
        <v>0</v>
      </c>
      <c r="L485" s="154">
        <v>21</v>
      </c>
      <c r="M485" s="154">
        <f>G485*(1+L485/100)</f>
        <v>0</v>
      </c>
      <c r="N485" s="142"/>
      <c r="O485" s="142"/>
      <c r="P485" s="143">
        <v>0</v>
      </c>
      <c r="Q485" s="142">
        <f>ROUND(E485*P485,2)</f>
        <v>0</v>
      </c>
      <c r="R485" s="136"/>
      <c r="S485" s="136"/>
      <c r="T485" s="136"/>
      <c r="U485" s="136"/>
      <c r="V485" s="136"/>
      <c r="W485" s="136"/>
      <c r="X485" s="136"/>
      <c r="Y485" s="136"/>
      <c r="Z485" s="136"/>
      <c r="AA485" s="136" t="s">
        <v>169</v>
      </c>
      <c r="AB485" s="136"/>
      <c r="AC485" s="136"/>
      <c r="AD485" s="136"/>
      <c r="AE485" s="136"/>
      <c r="AF485" s="136"/>
      <c r="AG485" s="136"/>
      <c r="AH485" s="136"/>
      <c r="AI485" s="136"/>
      <c r="AJ485" s="136"/>
      <c r="AK485" s="136"/>
      <c r="AL485" s="136"/>
      <c r="AM485" s="136"/>
      <c r="AN485" s="136"/>
      <c r="AO485" s="136"/>
      <c r="AP485" s="136"/>
      <c r="AQ485" s="136"/>
      <c r="AR485" s="136"/>
      <c r="AS485" s="136"/>
      <c r="AT485" s="136"/>
      <c r="AU485" s="136"/>
      <c r="AV485" s="136"/>
      <c r="AW485" s="136"/>
      <c r="AX485" s="136"/>
      <c r="AY485" s="136"/>
      <c r="AZ485" s="136"/>
      <c r="BA485" s="136"/>
      <c r="BB485" s="136"/>
      <c r="BC485" s="136"/>
      <c r="BD485" s="136"/>
    </row>
    <row r="486" spans="1:56" ht="22.5" outlineLevel="1" x14ac:dyDescent="0.2">
      <c r="A486" s="180">
        <v>253</v>
      </c>
      <c r="B486" s="181" t="s">
        <v>687</v>
      </c>
      <c r="C486" s="182" t="s">
        <v>688</v>
      </c>
      <c r="D486" s="183" t="s">
        <v>130</v>
      </c>
      <c r="E486" s="184">
        <v>130</v>
      </c>
      <c r="F486" s="185"/>
      <c r="G486" s="186">
        <f>ROUND(E486*F486,2)</f>
        <v>0</v>
      </c>
      <c r="H486" s="153"/>
      <c r="I486" s="154">
        <f>ROUND(E486*H486,2)</f>
        <v>0</v>
      </c>
      <c r="J486" s="153"/>
      <c r="K486" s="154">
        <f>ROUND(E486*J486,2)</f>
        <v>0</v>
      </c>
      <c r="L486" s="154">
        <v>21</v>
      </c>
      <c r="M486" s="154">
        <f>G486*(1+L486/100)</f>
        <v>0</v>
      </c>
      <c r="N486" s="142"/>
      <c r="O486" s="142"/>
      <c r="P486" s="143">
        <v>0</v>
      </c>
      <c r="Q486" s="142">
        <f>ROUND(E486*P486,2)</f>
        <v>0</v>
      </c>
      <c r="R486" s="136"/>
      <c r="S486" s="136"/>
      <c r="T486" s="136"/>
      <c r="U486" s="136"/>
      <c r="V486" s="136"/>
      <c r="W486" s="136"/>
      <c r="X486" s="136"/>
      <c r="Y486" s="136"/>
      <c r="Z486" s="136"/>
      <c r="AA486" s="136" t="s">
        <v>169</v>
      </c>
      <c r="AB486" s="136"/>
      <c r="AC486" s="136"/>
      <c r="AD486" s="136"/>
      <c r="AE486" s="136"/>
      <c r="AF486" s="136"/>
      <c r="AG486" s="136"/>
      <c r="AH486" s="136"/>
      <c r="AI486" s="136"/>
      <c r="AJ486" s="136"/>
      <c r="AK486" s="136"/>
      <c r="AL486" s="136"/>
      <c r="AM486" s="136"/>
      <c r="AN486" s="136"/>
      <c r="AO486" s="136"/>
      <c r="AP486" s="136"/>
      <c r="AQ486" s="136"/>
      <c r="AR486" s="136"/>
      <c r="AS486" s="136"/>
      <c r="AT486" s="136"/>
      <c r="AU486" s="136"/>
      <c r="AV486" s="136"/>
      <c r="AW486" s="136"/>
      <c r="AX486" s="136"/>
      <c r="AY486" s="136"/>
      <c r="AZ486" s="136"/>
      <c r="BA486" s="136"/>
      <c r="BB486" s="136"/>
      <c r="BC486" s="136"/>
      <c r="BD486" s="136"/>
    </row>
    <row r="487" spans="1:56" outlineLevel="1" x14ac:dyDescent="0.2">
      <c r="A487" s="180"/>
      <c r="B487" s="181"/>
      <c r="C487" s="187" t="s">
        <v>675</v>
      </c>
      <c r="D487" s="188"/>
      <c r="E487" s="189">
        <v>120</v>
      </c>
      <c r="F487" s="186"/>
      <c r="G487" s="186"/>
      <c r="H487" s="154"/>
      <c r="I487" s="154"/>
      <c r="J487" s="154"/>
      <c r="K487" s="154"/>
      <c r="L487" s="154"/>
      <c r="M487" s="154"/>
      <c r="N487" s="142"/>
      <c r="O487" s="142"/>
      <c r="P487" s="143"/>
      <c r="Q487" s="142"/>
      <c r="R487" s="136"/>
      <c r="S487" s="136"/>
      <c r="T487" s="136"/>
      <c r="U487" s="136"/>
      <c r="V487" s="136"/>
      <c r="W487" s="136"/>
      <c r="X487" s="136"/>
      <c r="Y487" s="136"/>
      <c r="Z487" s="136"/>
      <c r="AA487" s="136" t="s">
        <v>134</v>
      </c>
      <c r="AB487" s="136">
        <v>0</v>
      </c>
      <c r="AC487" s="136"/>
      <c r="AD487" s="136"/>
      <c r="AE487" s="136"/>
      <c r="AF487" s="136"/>
      <c r="AG487" s="136"/>
      <c r="AH487" s="136"/>
      <c r="AI487" s="136"/>
      <c r="AJ487" s="136"/>
      <c r="AK487" s="136"/>
      <c r="AL487" s="136"/>
      <c r="AM487" s="136"/>
      <c r="AN487" s="136"/>
      <c r="AO487" s="136"/>
      <c r="AP487" s="136"/>
      <c r="AQ487" s="136"/>
      <c r="AR487" s="136"/>
      <c r="AS487" s="136"/>
      <c r="AT487" s="136"/>
      <c r="AU487" s="136"/>
      <c r="AV487" s="136"/>
      <c r="AW487" s="136"/>
      <c r="AX487" s="136"/>
      <c r="AY487" s="136"/>
      <c r="AZ487" s="136"/>
      <c r="BA487" s="136"/>
      <c r="BB487" s="136"/>
      <c r="BC487" s="136"/>
      <c r="BD487" s="136"/>
    </row>
    <row r="488" spans="1:56" outlineLevel="1" x14ac:dyDescent="0.2">
      <c r="A488" s="180"/>
      <c r="B488" s="181"/>
      <c r="C488" s="187" t="s">
        <v>676</v>
      </c>
      <c r="D488" s="188"/>
      <c r="E488" s="189">
        <v>25.2</v>
      </c>
      <c r="F488" s="186"/>
      <c r="G488" s="186"/>
      <c r="H488" s="154"/>
      <c r="I488" s="154"/>
      <c r="J488" s="154"/>
      <c r="K488" s="154"/>
      <c r="L488" s="154"/>
      <c r="M488" s="154"/>
      <c r="N488" s="142"/>
      <c r="O488" s="142"/>
      <c r="P488" s="143"/>
      <c r="Q488" s="142"/>
      <c r="R488" s="136"/>
      <c r="S488" s="136"/>
      <c r="T488" s="136"/>
      <c r="U488" s="136"/>
      <c r="V488" s="136"/>
      <c r="W488" s="136"/>
      <c r="X488" s="136"/>
      <c r="Y488" s="136"/>
      <c r="Z488" s="136"/>
      <c r="AA488" s="136" t="s">
        <v>134</v>
      </c>
      <c r="AB488" s="136">
        <v>0</v>
      </c>
      <c r="AC488" s="136"/>
      <c r="AD488" s="136"/>
      <c r="AE488" s="136"/>
      <c r="AF488" s="136"/>
      <c r="AG488" s="136"/>
      <c r="AH488" s="136"/>
      <c r="AI488" s="136"/>
      <c r="AJ488" s="136"/>
      <c r="AK488" s="136"/>
      <c r="AL488" s="136"/>
      <c r="AM488" s="136"/>
      <c r="AN488" s="136"/>
      <c r="AO488" s="136"/>
      <c r="AP488" s="136"/>
      <c r="AQ488" s="136"/>
      <c r="AR488" s="136"/>
      <c r="AS488" s="136"/>
      <c r="AT488" s="136"/>
      <c r="AU488" s="136"/>
      <c r="AV488" s="136"/>
      <c r="AW488" s="136"/>
      <c r="AX488" s="136"/>
      <c r="AY488" s="136"/>
      <c r="AZ488" s="136"/>
      <c r="BA488" s="136"/>
      <c r="BB488" s="136"/>
      <c r="BC488" s="136"/>
      <c r="BD488" s="136"/>
    </row>
    <row r="489" spans="1:56" ht="22.5" outlineLevel="1" x14ac:dyDescent="0.2">
      <c r="A489" s="180"/>
      <c r="B489" s="181"/>
      <c r="C489" s="187" t="s">
        <v>677</v>
      </c>
      <c r="D489" s="188"/>
      <c r="E489" s="189">
        <v>18.8</v>
      </c>
      <c r="F489" s="186"/>
      <c r="G489" s="186"/>
      <c r="H489" s="154"/>
      <c r="I489" s="154"/>
      <c r="J489" s="154"/>
      <c r="K489" s="154"/>
      <c r="L489" s="154"/>
      <c r="M489" s="154"/>
      <c r="N489" s="142"/>
      <c r="O489" s="142"/>
      <c r="P489" s="143"/>
      <c r="Q489" s="142"/>
      <c r="R489" s="136"/>
      <c r="S489" s="136"/>
      <c r="T489" s="136"/>
      <c r="U489" s="136"/>
      <c r="V489" s="136"/>
      <c r="W489" s="136"/>
      <c r="X489" s="136"/>
      <c r="Y489" s="136"/>
      <c r="Z489" s="136"/>
      <c r="AA489" s="136" t="s">
        <v>134</v>
      </c>
      <c r="AB489" s="136">
        <v>0</v>
      </c>
      <c r="AC489" s="136"/>
      <c r="AD489" s="136"/>
      <c r="AE489" s="136"/>
      <c r="AF489" s="136"/>
      <c r="AG489" s="136"/>
      <c r="AH489" s="136"/>
      <c r="AI489" s="136"/>
      <c r="AJ489" s="136"/>
      <c r="AK489" s="136"/>
      <c r="AL489" s="136"/>
      <c r="AM489" s="136"/>
      <c r="AN489" s="136"/>
      <c r="AO489" s="136"/>
      <c r="AP489" s="136"/>
      <c r="AQ489" s="136"/>
      <c r="AR489" s="136"/>
      <c r="AS489" s="136"/>
      <c r="AT489" s="136"/>
      <c r="AU489" s="136"/>
      <c r="AV489" s="136"/>
      <c r="AW489" s="136"/>
      <c r="AX489" s="136"/>
      <c r="AY489" s="136"/>
      <c r="AZ489" s="136"/>
      <c r="BA489" s="136"/>
      <c r="BB489" s="136"/>
      <c r="BC489" s="136"/>
      <c r="BD489" s="136"/>
    </row>
    <row r="490" spans="1:56" outlineLevel="1" x14ac:dyDescent="0.2">
      <c r="A490" s="180"/>
      <c r="B490" s="181"/>
      <c r="C490" s="187" t="s">
        <v>678</v>
      </c>
      <c r="D490" s="188"/>
      <c r="E490" s="189">
        <v>16.8</v>
      </c>
      <c r="F490" s="186"/>
      <c r="G490" s="186"/>
      <c r="H490" s="154"/>
      <c r="I490" s="154"/>
      <c r="J490" s="154"/>
      <c r="K490" s="154"/>
      <c r="L490" s="154"/>
      <c r="M490" s="154"/>
      <c r="N490" s="142"/>
      <c r="O490" s="142"/>
      <c r="P490" s="143"/>
      <c r="Q490" s="142"/>
      <c r="R490" s="136"/>
      <c r="S490" s="136"/>
      <c r="T490" s="136"/>
      <c r="U490" s="136"/>
      <c r="V490" s="136"/>
      <c r="W490" s="136"/>
      <c r="X490" s="136"/>
      <c r="Y490" s="136"/>
      <c r="Z490" s="136"/>
      <c r="AA490" s="136" t="s">
        <v>134</v>
      </c>
      <c r="AB490" s="136">
        <v>0</v>
      </c>
      <c r="AC490" s="136"/>
      <c r="AD490" s="136"/>
      <c r="AE490" s="136"/>
      <c r="AF490" s="136"/>
      <c r="AG490" s="136"/>
      <c r="AH490" s="136"/>
      <c r="AI490" s="136"/>
      <c r="AJ490" s="136"/>
      <c r="AK490" s="136"/>
      <c r="AL490" s="136"/>
      <c r="AM490" s="136"/>
      <c r="AN490" s="136"/>
      <c r="AO490" s="136"/>
      <c r="AP490" s="136"/>
      <c r="AQ490" s="136"/>
      <c r="AR490" s="136"/>
      <c r="AS490" s="136"/>
      <c r="AT490" s="136"/>
      <c r="AU490" s="136"/>
      <c r="AV490" s="136"/>
      <c r="AW490" s="136"/>
      <c r="AX490" s="136"/>
      <c r="AY490" s="136"/>
      <c r="AZ490" s="136"/>
      <c r="BA490" s="136"/>
      <c r="BB490" s="136"/>
      <c r="BC490" s="136"/>
      <c r="BD490" s="136"/>
    </row>
    <row r="491" spans="1:56" outlineLevel="1" x14ac:dyDescent="0.2">
      <c r="A491" s="180"/>
      <c r="B491" s="181"/>
      <c r="C491" s="187" t="s">
        <v>679</v>
      </c>
      <c r="D491" s="188"/>
      <c r="E491" s="189">
        <v>2.4</v>
      </c>
      <c r="F491" s="186"/>
      <c r="G491" s="186"/>
      <c r="H491" s="154"/>
      <c r="I491" s="154"/>
      <c r="J491" s="154"/>
      <c r="K491" s="154"/>
      <c r="L491" s="154"/>
      <c r="M491" s="154"/>
      <c r="N491" s="142"/>
      <c r="O491" s="142"/>
      <c r="P491" s="143"/>
      <c r="Q491" s="142"/>
      <c r="R491" s="136"/>
      <c r="S491" s="136"/>
      <c r="T491" s="136"/>
      <c r="U491" s="136"/>
      <c r="V491" s="136"/>
      <c r="W491" s="136"/>
      <c r="X491" s="136"/>
      <c r="Y491" s="136"/>
      <c r="Z491" s="136"/>
      <c r="AA491" s="136" t="s">
        <v>134</v>
      </c>
      <c r="AB491" s="136">
        <v>0</v>
      </c>
      <c r="AC491" s="136"/>
      <c r="AD491" s="136"/>
      <c r="AE491" s="136"/>
      <c r="AF491" s="136"/>
      <c r="AG491" s="136"/>
      <c r="AH491" s="136"/>
      <c r="AI491" s="136"/>
      <c r="AJ491" s="136"/>
      <c r="AK491" s="136"/>
      <c r="AL491" s="136"/>
      <c r="AM491" s="136"/>
      <c r="AN491" s="136"/>
      <c r="AO491" s="136"/>
      <c r="AP491" s="136"/>
      <c r="AQ491" s="136"/>
      <c r="AR491" s="136"/>
      <c r="AS491" s="136"/>
      <c r="AT491" s="136"/>
      <c r="AU491" s="136"/>
      <c r="AV491" s="136"/>
      <c r="AW491" s="136"/>
      <c r="AX491" s="136"/>
      <c r="AY491" s="136"/>
      <c r="AZ491" s="136"/>
      <c r="BA491" s="136"/>
      <c r="BB491" s="136"/>
      <c r="BC491" s="136"/>
      <c r="BD491" s="136"/>
    </row>
    <row r="492" spans="1:56" outlineLevel="1" x14ac:dyDescent="0.2">
      <c r="A492" s="180"/>
      <c r="B492" s="181"/>
      <c r="C492" s="187" t="s">
        <v>689</v>
      </c>
      <c r="D492" s="188"/>
      <c r="E492" s="189">
        <v>6.8</v>
      </c>
      <c r="F492" s="186"/>
      <c r="G492" s="186"/>
      <c r="H492" s="154"/>
      <c r="I492" s="154"/>
      <c r="J492" s="154"/>
      <c r="K492" s="154"/>
      <c r="L492" s="154"/>
      <c r="M492" s="154"/>
      <c r="N492" s="142"/>
      <c r="O492" s="142"/>
      <c r="P492" s="143"/>
      <c r="Q492" s="142"/>
      <c r="R492" s="136"/>
      <c r="S492" s="136"/>
      <c r="T492" s="136"/>
      <c r="U492" s="136"/>
      <c r="V492" s="136"/>
      <c r="W492" s="136"/>
      <c r="X492" s="136"/>
      <c r="Y492" s="136"/>
      <c r="Z492" s="136"/>
      <c r="AA492" s="136" t="s">
        <v>134</v>
      </c>
      <c r="AB492" s="136">
        <v>0</v>
      </c>
      <c r="AC492" s="136"/>
      <c r="AD492" s="136"/>
      <c r="AE492" s="136"/>
      <c r="AF492" s="136"/>
      <c r="AG492" s="136"/>
      <c r="AH492" s="136"/>
      <c r="AI492" s="136"/>
      <c r="AJ492" s="136"/>
      <c r="AK492" s="136"/>
      <c r="AL492" s="136"/>
      <c r="AM492" s="136"/>
      <c r="AN492" s="136"/>
      <c r="AO492" s="136"/>
      <c r="AP492" s="136"/>
      <c r="AQ492" s="136"/>
      <c r="AR492" s="136"/>
      <c r="AS492" s="136"/>
      <c r="AT492" s="136"/>
      <c r="AU492" s="136"/>
      <c r="AV492" s="136"/>
      <c r="AW492" s="136"/>
      <c r="AX492" s="136"/>
      <c r="AY492" s="136"/>
      <c r="AZ492" s="136"/>
      <c r="BA492" s="136"/>
      <c r="BB492" s="136"/>
      <c r="BC492" s="136"/>
      <c r="BD492" s="136"/>
    </row>
    <row r="493" spans="1:56" outlineLevel="1" x14ac:dyDescent="0.2">
      <c r="A493" s="180"/>
      <c r="B493" s="181"/>
      <c r="C493" s="187" t="s">
        <v>851</v>
      </c>
      <c r="D493" s="188"/>
      <c r="E493" s="189">
        <v>-60.5</v>
      </c>
      <c r="F493" s="186"/>
      <c r="G493" s="186"/>
      <c r="H493" s="154"/>
      <c r="I493" s="154"/>
      <c r="J493" s="154"/>
      <c r="K493" s="154"/>
      <c r="L493" s="154"/>
      <c r="M493" s="154"/>
      <c r="N493" s="142"/>
      <c r="O493" s="142"/>
      <c r="P493" s="143"/>
      <c r="Q493" s="142"/>
      <c r="R493" s="136"/>
      <c r="S493" s="136"/>
      <c r="T493" s="136"/>
      <c r="U493" s="136"/>
      <c r="V493" s="136"/>
      <c r="W493" s="136"/>
      <c r="X493" s="136"/>
      <c r="Y493" s="136"/>
      <c r="Z493" s="136"/>
      <c r="AA493" s="136"/>
      <c r="AB493" s="136"/>
      <c r="AC493" s="136"/>
      <c r="AD493" s="136"/>
      <c r="AE493" s="136"/>
      <c r="AF493" s="136"/>
      <c r="AG493" s="136"/>
      <c r="AH493" s="136"/>
      <c r="AI493" s="136"/>
      <c r="AJ493" s="136"/>
      <c r="AK493" s="136"/>
      <c r="AL493" s="136"/>
      <c r="AM493" s="136"/>
      <c r="AN493" s="136"/>
      <c r="AO493" s="136"/>
      <c r="AP493" s="136"/>
      <c r="AQ493" s="136"/>
      <c r="AR493" s="136"/>
      <c r="AS493" s="136"/>
      <c r="AT493" s="136"/>
      <c r="AU493" s="136"/>
      <c r="AV493" s="136"/>
      <c r="AW493" s="136"/>
      <c r="AX493" s="136"/>
      <c r="AY493" s="136"/>
      <c r="AZ493" s="136"/>
      <c r="BA493" s="136"/>
      <c r="BB493" s="136"/>
      <c r="BC493" s="136"/>
      <c r="BD493" s="136"/>
    </row>
    <row r="494" spans="1:56" outlineLevel="1" x14ac:dyDescent="0.2">
      <c r="A494" s="180">
        <v>254</v>
      </c>
      <c r="B494" s="181" t="s">
        <v>690</v>
      </c>
      <c r="C494" s="182" t="s">
        <v>691</v>
      </c>
      <c r="D494" s="183" t="s">
        <v>0</v>
      </c>
      <c r="E494" s="184">
        <v>3.54</v>
      </c>
      <c r="F494" s="185"/>
      <c r="G494" s="186">
        <f>ROUND(E494*F494,2)</f>
        <v>0</v>
      </c>
      <c r="H494" s="153"/>
      <c r="I494" s="154">
        <f>ROUND(E494*H494,2)</f>
        <v>0</v>
      </c>
      <c r="J494" s="153"/>
      <c r="K494" s="154">
        <f>ROUND(E494*J494,2)</f>
        <v>0</v>
      </c>
      <c r="L494" s="154">
        <v>21</v>
      </c>
      <c r="M494" s="154">
        <f>G494*(1+L494/100)</f>
        <v>0</v>
      </c>
      <c r="N494" s="142"/>
      <c r="O494" s="142"/>
      <c r="P494" s="143">
        <v>0</v>
      </c>
      <c r="Q494" s="142">
        <f>ROUND(E494*P494,2)</f>
        <v>0</v>
      </c>
      <c r="R494" s="136"/>
      <c r="S494" s="136"/>
      <c r="T494" s="136"/>
      <c r="U494" s="136"/>
      <c r="V494" s="136"/>
      <c r="W494" s="136"/>
      <c r="X494" s="136"/>
      <c r="Y494" s="136"/>
      <c r="Z494" s="136"/>
      <c r="AA494" s="136" t="s">
        <v>169</v>
      </c>
      <c r="AB494" s="136"/>
      <c r="AC494" s="136"/>
      <c r="AD494" s="136"/>
      <c r="AE494" s="136"/>
      <c r="AF494" s="136"/>
      <c r="AG494" s="136"/>
      <c r="AH494" s="136"/>
      <c r="AI494" s="136"/>
      <c r="AJ494" s="136"/>
      <c r="AK494" s="136"/>
      <c r="AL494" s="136"/>
      <c r="AM494" s="136"/>
      <c r="AN494" s="136"/>
      <c r="AO494" s="136"/>
      <c r="AP494" s="136"/>
      <c r="AQ494" s="136"/>
      <c r="AR494" s="136"/>
      <c r="AS494" s="136"/>
      <c r="AT494" s="136"/>
      <c r="AU494" s="136"/>
      <c r="AV494" s="136"/>
      <c r="AW494" s="136"/>
      <c r="AX494" s="136"/>
      <c r="AY494" s="136"/>
      <c r="AZ494" s="136"/>
      <c r="BA494" s="136"/>
      <c r="BB494" s="136"/>
      <c r="BC494" s="136"/>
      <c r="BD494" s="136"/>
    </row>
    <row r="495" spans="1:56" outlineLevel="1" x14ac:dyDescent="0.2">
      <c r="A495" s="180"/>
      <c r="B495" s="181"/>
      <c r="C495" s="241" t="s">
        <v>994</v>
      </c>
      <c r="D495" s="183"/>
      <c r="E495" s="184"/>
      <c r="F495" s="185"/>
      <c r="G495" s="195">
        <f>SUM(G468:G494)</f>
        <v>0</v>
      </c>
      <c r="H495" s="153"/>
      <c r="I495" s="154"/>
      <c r="J495" s="153"/>
      <c r="K495" s="154"/>
      <c r="L495" s="154"/>
      <c r="M495" s="154"/>
      <c r="N495" s="142"/>
      <c r="O495" s="142"/>
      <c r="P495" s="143"/>
      <c r="Q495" s="142"/>
      <c r="R495" s="136"/>
      <c r="S495" s="136"/>
      <c r="T495" s="136"/>
      <c r="U495" s="136"/>
      <c r="V495" s="136"/>
      <c r="W495" s="136"/>
      <c r="X495" s="136"/>
      <c r="Y495" s="136"/>
      <c r="Z495" s="136"/>
      <c r="AA495" s="136"/>
      <c r="AB495" s="136"/>
      <c r="AC495" s="136"/>
      <c r="AD495" s="136"/>
      <c r="AE495" s="136"/>
      <c r="AF495" s="136"/>
      <c r="AG495" s="136"/>
      <c r="AH495" s="136"/>
      <c r="AI495" s="136"/>
      <c r="AJ495" s="136"/>
      <c r="AK495" s="136"/>
      <c r="AL495" s="136"/>
      <c r="AM495" s="136"/>
      <c r="AN495" s="136"/>
      <c r="AO495" s="136"/>
      <c r="AP495" s="136"/>
      <c r="AQ495" s="136"/>
      <c r="AR495" s="136"/>
      <c r="AS495" s="136"/>
      <c r="AT495" s="136"/>
      <c r="AU495" s="136"/>
      <c r="AV495" s="136"/>
      <c r="AW495" s="136"/>
      <c r="AX495" s="136"/>
      <c r="AY495" s="136"/>
      <c r="AZ495" s="136"/>
      <c r="BA495" s="136"/>
      <c r="BB495" s="136"/>
      <c r="BC495" s="136"/>
      <c r="BD495" s="136"/>
    </row>
    <row r="496" spans="1:56" outlineLevel="1" x14ac:dyDescent="0.2">
      <c r="A496" s="193" t="s">
        <v>126</v>
      </c>
      <c r="B496" s="175" t="s">
        <v>96</v>
      </c>
      <c r="C496" s="176" t="s">
        <v>97</v>
      </c>
      <c r="D496" s="177"/>
      <c r="E496" s="178"/>
      <c r="F496" s="179"/>
      <c r="G496" s="179"/>
      <c r="H496" s="166"/>
      <c r="I496" s="166">
        <f>SUM(I506:I508)</f>
        <v>0</v>
      </c>
      <c r="J496" s="166"/>
      <c r="K496" s="166">
        <f>SUM(K506:K508)</f>
        <v>0</v>
      </c>
      <c r="L496" s="166"/>
      <c r="M496" s="166">
        <f>SUM(M506:M508)</f>
        <v>0</v>
      </c>
      <c r="N496" s="142"/>
      <c r="O496" s="142"/>
      <c r="P496" s="143"/>
      <c r="Q496" s="142"/>
      <c r="R496" s="136"/>
      <c r="S496" s="136"/>
      <c r="T496" s="136"/>
      <c r="U496" s="136"/>
      <c r="V496" s="136"/>
      <c r="W496" s="136"/>
      <c r="X496" s="136"/>
      <c r="Y496" s="136"/>
      <c r="Z496" s="136"/>
      <c r="AA496" s="136"/>
      <c r="AB496" s="136"/>
      <c r="AC496" s="136"/>
      <c r="AD496" s="136"/>
      <c r="AE496" s="136"/>
      <c r="AF496" s="136"/>
      <c r="AG496" s="136"/>
      <c r="AH496" s="136"/>
      <c r="AI496" s="136"/>
      <c r="AJ496" s="136"/>
      <c r="AK496" s="136"/>
      <c r="AL496" s="136"/>
      <c r="AM496" s="136"/>
      <c r="AN496" s="136"/>
      <c r="AO496" s="136"/>
      <c r="AP496" s="136"/>
      <c r="AQ496" s="136"/>
      <c r="AR496" s="136"/>
      <c r="AS496" s="136"/>
      <c r="AT496" s="136"/>
      <c r="AU496" s="136"/>
      <c r="AV496" s="136"/>
      <c r="AW496" s="136"/>
      <c r="AX496" s="136"/>
      <c r="AY496" s="136"/>
      <c r="AZ496" s="136"/>
      <c r="BA496" s="136"/>
      <c r="BB496" s="136"/>
      <c r="BC496" s="136"/>
      <c r="BD496" s="136"/>
    </row>
    <row r="497" spans="1:56" ht="22.5" outlineLevel="1" x14ac:dyDescent="0.2">
      <c r="A497" s="180">
        <v>254</v>
      </c>
      <c r="B497" s="181" t="s">
        <v>630</v>
      </c>
      <c r="C497" s="182" t="s">
        <v>631</v>
      </c>
      <c r="D497" s="183" t="s">
        <v>176</v>
      </c>
      <c r="E497" s="184">
        <v>60</v>
      </c>
      <c r="F497" s="185"/>
      <c r="G497" s="186">
        <f>ROUND(E497*F497,2)</f>
        <v>0</v>
      </c>
      <c r="H497" s="141"/>
      <c r="I497" s="142">
        <f>ROUND(E497*H497,2)</f>
        <v>0</v>
      </c>
      <c r="J497" s="141"/>
      <c r="K497" s="142">
        <f>ROUND(E497*J497,2)</f>
        <v>0</v>
      </c>
      <c r="L497" s="142">
        <v>21</v>
      </c>
      <c r="M497" s="142">
        <f>G497*(1+L497/100)</f>
        <v>0</v>
      </c>
      <c r="N497" s="142"/>
      <c r="O497" s="142"/>
      <c r="P497" s="143"/>
      <c r="Q497" s="142"/>
      <c r="R497" s="136"/>
      <c r="S497" s="136"/>
      <c r="T497" s="136"/>
      <c r="U497" s="136"/>
      <c r="V497" s="136"/>
      <c r="W497" s="136"/>
      <c r="X497" s="136"/>
      <c r="Y497" s="136"/>
      <c r="Z497" s="136"/>
      <c r="AA497" s="136"/>
      <c r="AB497" s="136"/>
      <c r="AC497" s="136"/>
      <c r="AD497" s="136"/>
      <c r="AE497" s="136"/>
      <c r="AF497" s="136"/>
      <c r="AG497" s="136"/>
      <c r="AH497" s="136"/>
      <c r="AI497" s="136"/>
      <c r="AJ497" s="136"/>
      <c r="AK497" s="136"/>
      <c r="AL497" s="136"/>
      <c r="AM497" s="136"/>
      <c r="AN497" s="136"/>
      <c r="AO497" s="136"/>
      <c r="AP497" s="136"/>
      <c r="AQ497" s="136"/>
      <c r="AR497" s="136"/>
      <c r="AS497" s="136"/>
      <c r="AT497" s="136"/>
      <c r="AU497" s="136"/>
      <c r="AV497" s="136"/>
      <c r="AW497" s="136"/>
      <c r="AX497" s="136"/>
      <c r="AY497" s="136"/>
      <c r="AZ497" s="136"/>
      <c r="BA497" s="136"/>
      <c r="BB497" s="136"/>
      <c r="BC497" s="136"/>
      <c r="BD497" s="136"/>
    </row>
    <row r="498" spans="1:56" outlineLevel="1" x14ac:dyDescent="0.2">
      <c r="A498" s="180"/>
      <c r="B498" s="181"/>
      <c r="C498" s="187" t="s">
        <v>632</v>
      </c>
      <c r="D498" s="188"/>
      <c r="E498" s="189">
        <v>60</v>
      </c>
      <c r="F498" s="186"/>
      <c r="G498" s="186"/>
      <c r="H498" s="142"/>
      <c r="I498" s="142"/>
      <c r="J498" s="142"/>
      <c r="K498" s="142"/>
      <c r="L498" s="142"/>
      <c r="M498" s="142"/>
      <c r="N498" s="142"/>
      <c r="O498" s="142"/>
      <c r="P498" s="143"/>
      <c r="Q498" s="142"/>
      <c r="R498" s="136"/>
      <c r="S498" s="136"/>
      <c r="T498" s="136"/>
      <c r="U498" s="136"/>
      <c r="V498" s="136"/>
      <c r="W498" s="136"/>
      <c r="X498" s="136"/>
      <c r="Y498" s="136"/>
      <c r="Z498" s="136"/>
      <c r="AA498" s="136"/>
      <c r="AB498" s="136"/>
      <c r="AC498" s="136"/>
      <c r="AD498" s="136"/>
      <c r="AE498" s="136"/>
      <c r="AF498" s="136"/>
      <c r="AG498" s="136"/>
      <c r="AH498" s="136"/>
      <c r="AI498" s="136"/>
      <c r="AJ498" s="136"/>
      <c r="AK498" s="136"/>
      <c r="AL498" s="136"/>
      <c r="AM498" s="136"/>
      <c r="AN498" s="136"/>
      <c r="AO498" s="136"/>
      <c r="AP498" s="136"/>
      <c r="AQ498" s="136"/>
      <c r="AR498" s="136"/>
      <c r="AS498" s="136"/>
      <c r="AT498" s="136"/>
      <c r="AU498" s="136"/>
      <c r="AV498" s="136"/>
      <c r="AW498" s="136"/>
      <c r="AX498" s="136"/>
      <c r="AY498" s="136"/>
      <c r="AZ498" s="136"/>
      <c r="BA498" s="136"/>
      <c r="BB498" s="136"/>
      <c r="BC498" s="136"/>
      <c r="BD498" s="136"/>
    </row>
    <row r="499" spans="1:56" ht="22.5" outlineLevel="1" x14ac:dyDescent="0.2">
      <c r="A499" s="180">
        <v>255</v>
      </c>
      <c r="B499" s="181" t="s">
        <v>633</v>
      </c>
      <c r="C499" s="182" t="s">
        <v>634</v>
      </c>
      <c r="D499" s="183" t="s">
        <v>130</v>
      </c>
      <c r="E499" s="184">
        <v>900</v>
      </c>
      <c r="F499" s="185"/>
      <c r="G499" s="186">
        <f>ROUND(E499*F499,2)</f>
        <v>0</v>
      </c>
      <c r="H499" s="141"/>
      <c r="I499" s="142">
        <f>ROUND(E499*H499,2)</f>
        <v>0</v>
      </c>
      <c r="J499" s="141"/>
      <c r="K499" s="142">
        <f>ROUND(E499*J499,2)</f>
        <v>0</v>
      </c>
      <c r="L499" s="142">
        <v>21</v>
      </c>
      <c r="M499" s="142">
        <f>G499*(1+L499/100)</f>
        <v>0</v>
      </c>
      <c r="N499" s="142"/>
      <c r="O499" s="142"/>
      <c r="P499" s="143"/>
      <c r="Q499" s="142"/>
      <c r="R499" s="136"/>
      <c r="S499" s="136"/>
      <c r="T499" s="136"/>
      <c r="U499" s="136"/>
      <c r="V499" s="136"/>
      <c r="W499" s="136"/>
      <c r="X499" s="136"/>
      <c r="Y499" s="136"/>
      <c r="Z499" s="136"/>
      <c r="AA499" s="136"/>
      <c r="AB499" s="136"/>
      <c r="AC499" s="136"/>
      <c r="AD499" s="136"/>
      <c r="AE499" s="136"/>
      <c r="AF499" s="136"/>
      <c r="AG499" s="136"/>
      <c r="AH499" s="136"/>
      <c r="AI499" s="136"/>
      <c r="AJ499" s="136"/>
      <c r="AK499" s="136"/>
      <c r="AL499" s="136"/>
      <c r="AM499" s="136"/>
      <c r="AN499" s="136"/>
      <c r="AO499" s="136"/>
      <c r="AP499" s="136"/>
      <c r="AQ499" s="136"/>
      <c r="AR499" s="136"/>
      <c r="AS499" s="136"/>
      <c r="AT499" s="136"/>
      <c r="AU499" s="136"/>
      <c r="AV499" s="136"/>
      <c r="AW499" s="136"/>
      <c r="AX499" s="136"/>
      <c r="AY499" s="136"/>
      <c r="AZ499" s="136"/>
      <c r="BA499" s="136"/>
      <c r="BB499" s="136"/>
      <c r="BC499" s="136"/>
      <c r="BD499" s="136"/>
    </row>
    <row r="500" spans="1:56" outlineLevel="1" x14ac:dyDescent="0.2">
      <c r="A500" s="180"/>
      <c r="B500" s="181"/>
      <c r="C500" s="187" t="s">
        <v>635</v>
      </c>
      <c r="D500" s="188"/>
      <c r="E500" s="189">
        <v>384</v>
      </c>
      <c r="F500" s="186"/>
      <c r="G500" s="186"/>
      <c r="H500" s="142"/>
      <c r="I500" s="142"/>
      <c r="J500" s="142"/>
      <c r="K500" s="142"/>
      <c r="L500" s="142"/>
      <c r="M500" s="142"/>
      <c r="N500" s="142"/>
      <c r="O500" s="142"/>
      <c r="P500" s="143"/>
      <c r="Q500" s="142"/>
      <c r="R500" s="136"/>
      <c r="S500" s="136"/>
      <c r="T500" s="136"/>
      <c r="U500" s="136"/>
      <c r="V500" s="136"/>
      <c r="W500" s="136"/>
      <c r="X500" s="136"/>
      <c r="Y500" s="136"/>
      <c r="Z500" s="136"/>
      <c r="AA500" s="136"/>
      <c r="AB500" s="136"/>
      <c r="AC500" s="136"/>
      <c r="AD500" s="136"/>
      <c r="AE500" s="136"/>
      <c r="AF500" s="136"/>
      <c r="AG500" s="136"/>
      <c r="AH500" s="136"/>
      <c r="AI500" s="136"/>
      <c r="AJ500" s="136"/>
      <c r="AK500" s="136"/>
      <c r="AL500" s="136"/>
      <c r="AM500" s="136"/>
      <c r="AN500" s="136"/>
      <c r="AO500" s="136"/>
      <c r="AP500" s="136"/>
      <c r="AQ500" s="136"/>
      <c r="AR500" s="136"/>
      <c r="AS500" s="136"/>
      <c r="AT500" s="136"/>
      <c r="AU500" s="136"/>
      <c r="AV500" s="136"/>
      <c r="AW500" s="136"/>
      <c r="AX500" s="136"/>
      <c r="AY500" s="136"/>
      <c r="AZ500" s="136"/>
      <c r="BA500" s="136"/>
      <c r="BB500" s="136"/>
      <c r="BC500" s="136"/>
      <c r="BD500" s="136"/>
    </row>
    <row r="501" spans="1:56" outlineLevel="1" x14ac:dyDescent="0.2">
      <c r="A501" s="180"/>
      <c r="B501" s="181"/>
      <c r="C501" s="187" t="s">
        <v>636</v>
      </c>
      <c r="D501" s="188"/>
      <c r="E501" s="189">
        <v>448</v>
      </c>
      <c r="F501" s="186"/>
      <c r="G501" s="186"/>
      <c r="H501" s="142"/>
      <c r="I501" s="142"/>
      <c r="J501" s="142"/>
      <c r="K501" s="142"/>
      <c r="L501" s="142"/>
      <c r="M501" s="142"/>
      <c r="N501" s="142"/>
      <c r="O501" s="142"/>
      <c r="P501" s="143"/>
      <c r="Q501" s="142"/>
      <c r="R501" s="136"/>
      <c r="S501" s="136"/>
      <c r="T501" s="136"/>
      <c r="U501" s="136"/>
      <c r="V501" s="136"/>
      <c r="W501" s="136"/>
      <c r="X501" s="136"/>
      <c r="Y501" s="136"/>
      <c r="Z501" s="136"/>
      <c r="AA501" s="136"/>
      <c r="AB501" s="136"/>
      <c r="AC501" s="136"/>
      <c r="AD501" s="136"/>
      <c r="AE501" s="136"/>
      <c r="AF501" s="136"/>
      <c r="AG501" s="136"/>
      <c r="AH501" s="136"/>
      <c r="AI501" s="136"/>
      <c r="AJ501" s="136"/>
      <c r="AK501" s="136"/>
      <c r="AL501" s="136"/>
      <c r="AM501" s="136"/>
      <c r="AN501" s="136"/>
      <c r="AO501" s="136"/>
      <c r="AP501" s="136"/>
      <c r="AQ501" s="136"/>
      <c r="AR501" s="136"/>
      <c r="AS501" s="136"/>
      <c r="AT501" s="136"/>
      <c r="AU501" s="136"/>
      <c r="AV501" s="136"/>
      <c r="AW501" s="136"/>
      <c r="AX501" s="136"/>
      <c r="AY501" s="136"/>
      <c r="AZ501" s="136"/>
      <c r="BA501" s="136"/>
      <c r="BB501" s="136"/>
      <c r="BC501" s="136"/>
      <c r="BD501" s="136"/>
    </row>
    <row r="502" spans="1:56" outlineLevel="1" x14ac:dyDescent="0.2">
      <c r="A502" s="180"/>
      <c r="B502" s="181"/>
      <c r="C502" s="187" t="s">
        <v>637</v>
      </c>
      <c r="D502" s="188"/>
      <c r="E502" s="189">
        <v>68</v>
      </c>
      <c r="F502" s="186"/>
      <c r="G502" s="186"/>
      <c r="H502" s="142"/>
      <c r="I502" s="142"/>
      <c r="J502" s="142"/>
      <c r="K502" s="142"/>
      <c r="L502" s="142"/>
      <c r="M502" s="142"/>
      <c r="N502" s="142"/>
      <c r="O502" s="142"/>
      <c r="P502" s="143"/>
      <c r="Q502" s="142"/>
      <c r="R502" s="136"/>
      <c r="S502" s="136"/>
      <c r="T502" s="136"/>
      <c r="U502" s="136"/>
      <c r="V502" s="136"/>
      <c r="W502" s="136"/>
      <c r="X502" s="136"/>
      <c r="Y502" s="136"/>
      <c r="Z502" s="136"/>
      <c r="AA502" s="136"/>
      <c r="AB502" s="136"/>
      <c r="AC502" s="136"/>
      <c r="AD502" s="136"/>
      <c r="AE502" s="136"/>
      <c r="AF502" s="136"/>
      <c r="AG502" s="136"/>
      <c r="AH502" s="136"/>
      <c r="AI502" s="136"/>
      <c r="AJ502" s="136"/>
      <c r="AK502" s="136"/>
      <c r="AL502" s="136"/>
      <c r="AM502" s="136"/>
      <c r="AN502" s="136"/>
      <c r="AO502" s="136"/>
      <c r="AP502" s="136"/>
      <c r="AQ502" s="136"/>
      <c r="AR502" s="136"/>
      <c r="AS502" s="136"/>
      <c r="AT502" s="136"/>
      <c r="AU502" s="136"/>
      <c r="AV502" s="136"/>
      <c r="AW502" s="136"/>
      <c r="AX502" s="136"/>
      <c r="AY502" s="136"/>
      <c r="AZ502" s="136"/>
      <c r="BA502" s="136"/>
      <c r="BB502" s="136"/>
      <c r="BC502" s="136"/>
      <c r="BD502" s="136"/>
    </row>
    <row r="503" spans="1:56" outlineLevel="1" x14ac:dyDescent="0.2">
      <c r="A503" s="180">
        <v>256</v>
      </c>
      <c r="B503" s="158" t="s">
        <v>849</v>
      </c>
      <c r="C503" s="159" t="s">
        <v>850</v>
      </c>
      <c r="D503" s="160" t="s">
        <v>130</v>
      </c>
      <c r="E503" s="161">
        <v>376</v>
      </c>
      <c r="F503" s="186"/>
      <c r="G503" s="186">
        <f>ROUND(E503*F503,2)</f>
        <v>0</v>
      </c>
      <c r="H503" s="142"/>
      <c r="I503" s="142"/>
      <c r="J503" s="142"/>
      <c r="K503" s="142"/>
      <c r="L503" s="142"/>
      <c r="M503" s="142"/>
      <c r="N503" s="142"/>
      <c r="O503" s="142"/>
      <c r="P503" s="143"/>
      <c r="Q503" s="142"/>
      <c r="R503" s="136"/>
      <c r="S503" s="136"/>
      <c r="T503" s="136"/>
      <c r="U503" s="136"/>
      <c r="V503" s="136"/>
      <c r="W503" s="136"/>
      <c r="X503" s="136"/>
      <c r="Y503" s="136"/>
      <c r="Z503" s="136"/>
      <c r="AA503" s="136"/>
      <c r="AB503" s="136"/>
      <c r="AC503" s="136"/>
      <c r="AD503" s="136"/>
      <c r="AE503" s="136"/>
      <c r="AF503" s="136"/>
      <c r="AG503" s="136"/>
      <c r="AH503" s="136"/>
      <c r="AI503" s="136"/>
      <c r="AJ503" s="136"/>
      <c r="AK503" s="136"/>
      <c r="AL503" s="136"/>
      <c r="AM503" s="136"/>
      <c r="AN503" s="136"/>
      <c r="AO503" s="136"/>
      <c r="AP503" s="136"/>
      <c r="AQ503" s="136"/>
      <c r="AR503" s="136"/>
      <c r="AS503" s="136"/>
      <c r="AT503" s="136"/>
      <c r="AU503" s="136"/>
      <c r="AV503" s="136"/>
      <c r="AW503" s="136"/>
      <c r="AX503" s="136"/>
      <c r="AY503" s="136"/>
      <c r="AZ503" s="136"/>
      <c r="BA503" s="136"/>
      <c r="BB503" s="136"/>
      <c r="BC503" s="136"/>
      <c r="BD503" s="136"/>
    </row>
    <row r="504" spans="1:56" outlineLevel="1" x14ac:dyDescent="0.2">
      <c r="A504" s="180">
        <v>257</v>
      </c>
      <c r="B504" s="181" t="s">
        <v>638</v>
      </c>
      <c r="C504" s="182" t="s">
        <v>639</v>
      </c>
      <c r="D504" s="183" t="s">
        <v>130</v>
      </c>
      <c r="E504" s="184">
        <v>900</v>
      </c>
      <c r="F504" s="185"/>
      <c r="G504" s="186">
        <f>ROUND(E504*F504,2)</f>
        <v>0</v>
      </c>
      <c r="H504" s="141"/>
      <c r="I504" s="142">
        <f>ROUND(E504*H504,2)</f>
        <v>0</v>
      </c>
      <c r="J504" s="141"/>
      <c r="K504" s="142">
        <f>ROUND(E504*J504,2)</f>
        <v>0</v>
      </c>
      <c r="L504" s="142">
        <v>21</v>
      </c>
      <c r="M504" s="142">
        <f>G504*(1+L504/100)</f>
        <v>0</v>
      </c>
      <c r="N504" s="142"/>
      <c r="O504" s="142"/>
      <c r="P504" s="143"/>
      <c r="Q504" s="142"/>
      <c r="R504" s="136"/>
      <c r="S504" s="136"/>
      <c r="T504" s="136"/>
      <c r="U504" s="136"/>
      <c r="V504" s="136"/>
      <c r="W504" s="136"/>
      <c r="X504" s="136"/>
      <c r="Y504" s="136"/>
      <c r="Z504" s="136"/>
      <c r="AA504" s="136"/>
      <c r="AB504" s="136"/>
      <c r="AC504" s="136"/>
      <c r="AD504" s="136"/>
      <c r="AE504" s="136"/>
      <c r="AF504" s="136"/>
      <c r="AG504" s="136"/>
      <c r="AH504" s="136"/>
      <c r="AI504" s="136"/>
      <c r="AJ504" s="136"/>
      <c r="AK504" s="136"/>
      <c r="AL504" s="136"/>
      <c r="AM504" s="136"/>
      <c r="AN504" s="136"/>
      <c r="AO504" s="136"/>
      <c r="AP504" s="136"/>
      <c r="AQ504" s="136"/>
      <c r="AR504" s="136"/>
      <c r="AS504" s="136"/>
      <c r="AT504" s="136"/>
      <c r="AU504" s="136"/>
      <c r="AV504" s="136"/>
      <c r="AW504" s="136"/>
      <c r="AX504" s="136"/>
      <c r="AY504" s="136"/>
      <c r="AZ504" s="136"/>
      <c r="BA504" s="136"/>
      <c r="BB504" s="136"/>
      <c r="BC504" s="136"/>
      <c r="BD504" s="136"/>
    </row>
    <row r="505" spans="1:56" outlineLevel="1" x14ac:dyDescent="0.2">
      <c r="A505" s="180">
        <v>258</v>
      </c>
      <c r="B505" s="181" t="s">
        <v>710</v>
      </c>
      <c r="C505" s="182" t="s">
        <v>711</v>
      </c>
      <c r="D505" s="183" t="s">
        <v>130</v>
      </c>
      <c r="E505" s="184">
        <v>81.09</v>
      </c>
      <c r="F505" s="185"/>
      <c r="G505" s="186">
        <f>ROUND(E505*F505,2)</f>
        <v>0</v>
      </c>
      <c r="H505" s="141"/>
      <c r="I505" s="142"/>
      <c r="J505" s="141"/>
      <c r="K505" s="142"/>
      <c r="L505" s="142"/>
      <c r="M505" s="142"/>
      <c r="N505" s="142"/>
      <c r="O505" s="142"/>
      <c r="P505" s="143"/>
      <c r="Q505" s="142"/>
      <c r="R505" s="136"/>
      <c r="S505" s="136"/>
      <c r="T505" s="136"/>
      <c r="U505" s="136"/>
      <c r="V505" s="136"/>
      <c r="W505" s="136"/>
      <c r="X505" s="136"/>
      <c r="Y505" s="136"/>
      <c r="Z505" s="136"/>
      <c r="AA505" s="136"/>
      <c r="AB505" s="136"/>
      <c r="AC505" s="136"/>
      <c r="AD505" s="136"/>
      <c r="AE505" s="136"/>
      <c r="AF505" s="136"/>
      <c r="AG505" s="136"/>
      <c r="AH505" s="136"/>
      <c r="AI505" s="136"/>
      <c r="AJ505" s="136"/>
      <c r="AK505" s="136"/>
      <c r="AL505" s="136"/>
      <c r="AM505" s="136"/>
      <c r="AN505" s="136"/>
      <c r="AO505" s="136"/>
      <c r="AP505" s="136"/>
      <c r="AQ505" s="136"/>
      <c r="AR505" s="136"/>
      <c r="AS505" s="136"/>
      <c r="AT505" s="136"/>
      <c r="AU505" s="136"/>
      <c r="AV505" s="136"/>
      <c r="AW505" s="136"/>
      <c r="AX505" s="136"/>
      <c r="AY505" s="136"/>
      <c r="AZ505" s="136"/>
      <c r="BA505" s="136"/>
      <c r="BB505" s="136"/>
      <c r="BC505" s="136"/>
      <c r="BD505" s="136"/>
    </row>
    <row r="506" spans="1:56" ht="22.5" outlineLevel="1" x14ac:dyDescent="0.2">
      <c r="A506" s="180">
        <v>259</v>
      </c>
      <c r="B506" s="181" t="s">
        <v>414</v>
      </c>
      <c r="C506" s="182" t="s">
        <v>415</v>
      </c>
      <c r="D506" s="183" t="s">
        <v>130</v>
      </c>
      <c r="E506" s="184">
        <v>23.46</v>
      </c>
      <c r="F506" s="185"/>
      <c r="G506" s="186">
        <f>ROUND(E506*F506,2)</f>
        <v>0</v>
      </c>
      <c r="H506" s="141"/>
      <c r="I506" s="142">
        <f>ROUND(E506*H506,2)</f>
        <v>0</v>
      </c>
      <c r="J506" s="141"/>
      <c r="K506" s="142">
        <f>ROUND(E506*J506,2)</f>
        <v>0</v>
      </c>
      <c r="L506" s="142">
        <v>21</v>
      </c>
      <c r="M506" s="142">
        <f>G506*(1+L506/100)</f>
        <v>0</v>
      </c>
      <c r="N506" s="142"/>
      <c r="O506" s="142"/>
      <c r="P506" s="143"/>
      <c r="Q506" s="142"/>
      <c r="R506" s="136"/>
      <c r="S506" s="136"/>
      <c r="T506" s="136"/>
      <c r="U506" s="136"/>
      <c r="V506" s="136"/>
      <c r="W506" s="136"/>
      <c r="X506" s="136"/>
      <c r="Y506" s="136"/>
      <c r="Z506" s="136"/>
      <c r="AA506" s="136"/>
      <c r="AB506" s="136"/>
      <c r="AC506" s="136"/>
      <c r="AD506" s="136"/>
      <c r="AE506" s="136"/>
      <c r="AF506" s="136"/>
      <c r="AG506" s="136"/>
      <c r="AH506" s="136"/>
      <c r="AI506" s="136"/>
      <c r="AJ506" s="136"/>
      <c r="AK506" s="136"/>
      <c r="AL506" s="136"/>
      <c r="AM506" s="136"/>
      <c r="AN506" s="136"/>
      <c r="AO506" s="136"/>
      <c r="AP506" s="136"/>
      <c r="AQ506" s="136"/>
      <c r="AR506" s="136"/>
      <c r="AS506" s="136"/>
      <c r="AT506" s="136"/>
      <c r="AU506" s="136"/>
      <c r="AV506" s="136"/>
      <c r="AW506" s="136"/>
      <c r="AX506" s="136"/>
      <c r="AY506" s="136"/>
      <c r="AZ506" s="136"/>
      <c r="BA506" s="136"/>
      <c r="BB506" s="136"/>
      <c r="BC506" s="136"/>
      <c r="BD506" s="136"/>
    </row>
    <row r="507" spans="1:56" outlineLevel="1" x14ac:dyDescent="0.2">
      <c r="A507" s="180"/>
      <c r="B507" s="181"/>
      <c r="C507" s="187" t="s">
        <v>416</v>
      </c>
      <c r="D507" s="188"/>
      <c r="E507" s="189"/>
      <c r="F507" s="186"/>
      <c r="G507" s="186"/>
      <c r="H507" s="142"/>
      <c r="I507" s="142"/>
      <c r="J507" s="142"/>
      <c r="K507" s="142"/>
      <c r="L507" s="142"/>
      <c r="M507" s="142"/>
      <c r="N507" s="142"/>
      <c r="O507" s="142"/>
      <c r="P507" s="143"/>
      <c r="Q507" s="142"/>
      <c r="R507" s="136"/>
      <c r="S507" s="136"/>
      <c r="T507" s="136"/>
      <c r="U507" s="136"/>
      <c r="V507" s="136"/>
      <c r="W507" s="136"/>
      <c r="X507" s="136"/>
      <c r="Y507" s="136"/>
      <c r="Z507" s="136"/>
      <c r="AA507" s="136"/>
      <c r="AB507" s="136"/>
      <c r="AC507" s="136"/>
      <c r="AD507" s="136"/>
      <c r="AE507" s="136"/>
      <c r="AF507" s="136"/>
      <c r="AG507" s="136"/>
      <c r="AH507" s="136"/>
      <c r="AI507" s="136"/>
      <c r="AJ507" s="136"/>
      <c r="AK507" s="136"/>
      <c r="AL507" s="136"/>
      <c r="AM507" s="136"/>
      <c r="AN507" s="136"/>
      <c r="AO507" s="136"/>
      <c r="AP507" s="136"/>
      <c r="AQ507" s="136"/>
      <c r="AR507" s="136"/>
      <c r="AS507" s="136"/>
      <c r="AT507" s="136"/>
      <c r="AU507" s="136"/>
      <c r="AV507" s="136"/>
      <c r="AW507" s="136"/>
      <c r="AX507" s="136"/>
      <c r="AY507" s="136"/>
      <c r="AZ507" s="136"/>
      <c r="BA507" s="136"/>
      <c r="BB507" s="136"/>
      <c r="BC507" s="136"/>
      <c r="BD507" s="136"/>
    </row>
    <row r="508" spans="1:56" outlineLevel="1" x14ac:dyDescent="0.2">
      <c r="A508" s="180"/>
      <c r="B508" s="181"/>
      <c r="C508" s="187" t="s">
        <v>417</v>
      </c>
      <c r="D508" s="188"/>
      <c r="E508" s="189">
        <v>23.46</v>
      </c>
      <c r="F508" s="186"/>
      <c r="G508" s="186"/>
      <c r="H508" s="142"/>
      <c r="I508" s="142"/>
      <c r="J508" s="142"/>
      <c r="K508" s="142"/>
      <c r="L508" s="142"/>
      <c r="M508" s="142"/>
      <c r="N508" s="142"/>
      <c r="O508" s="142"/>
      <c r="P508" s="143"/>
      <c r="Q508" s="142"/>
      <c r="R508" s="136"/>
      <c r="S508" s="136"/>
      <c r="T508" s="136"/>
      <c r="U508" s="136"/>
      <c r="V508" s="136"/>
      <c r="W508" s="136"/>
      <c r="X508" s="136"/>
      <c r="Y508" s="136"/>
      <c r="Z508" s="136"/>
      <c r="AA508" s="136"/>
      <c r="AB508" s="136"/>
      <c r="AC508" s="136"/>
      <c r="AD508" s="136"/>
      <c r="AE508" s="136"/>
      <c r="AF508" s="136"/>
      <c r="AG508" s="136"/>
      <c r="AH508" s="136"/>
      <c r="AI508" s="136"/>
      <c r="AJ508" s="136"/>
      <c r="AK508" s="136"/>
      <c r="AL508" s="136"/>
      <c r="AM508" s="136"/>
      <c r="AN508" s="136"/>
      <c r="AO508" s="136"/>
      <c r="AP508" s="136"/>
      <c r="AQ508" s="136"/>
      <c r="AR508" s="136"/>
      <c r="AS508" s="136"/>
      <c r="AT508" s="136"/>
      <c r="AU508" s="136"/>
      <c r="AV508" s="136"/>
      <c r="AW508" s="136"/>
      <c r="AX508" s="136"/>
      <c r="AY508" s="136"/>
      <c r="AZ508" s="136"/>
      <c r="BA508" s="136"/>
      <c r="BB508" s="136"/>
      <c r="BC508" s="136"/>
      <c r="BD508" s="136"/>
    </row>
    <row r="509" spans="1:56" outlineLevel="1" x14ac:dyDescent="0.2">
      <c r="A509" s="180"/>
      <c r="B509" s="181"/>
      <c r="C509" s="241" t="s">
        <v>995</v>
      </c>
      <c r="D509" s="188"/>
      <c r="E509" s="189"/>
      <c r="F509" s="186"/>
      <c r="G509" s="195">
        <f>SUM(G497:G508)</f>
        <v>0</v>
      </c>
      <c r="H509" s="142"/>
      <c r="I509" s="142"/>
      <c r="J509" s="142"/>
      <c r="K509" s="142"/>
      <c r="L509" s="142"/>
      <c r="M509" s="142"/>
      <c r="N509" s="142"/>
      <c r="O509" s="142"/>
      <c r="P509" s="143"/>
      <c r="Q509" s="142"/>
      <c r="R509" s="136"/>
      <c r="S509" s="136"/>
      <c r="T509" s="136"/>
      <c r="U509" s="136"/>
      <c r="V509" s="136"/>
      <c r="W509" s="136"/>
      <c r="X509" s="136"/>
      <c r="Y509" s="136"/>
      <c r="Z509" s="136"/>
      <c r="AA509" s="136"/>
      <c r="AB509" s="136"/>
      <c r="AC509" s="136"/>
      <c r="AD509" s="136"/>
      <c r="AE509" s="136"/>
      <c r="AF509" s="136"/>
      <c r="AG509" s="136"/>
      <c r="AH509" s="136"/>
      <c r="AI509" s="136"/>
      <c r="AJ509" s="136"/>
      <c r="AK509" s="136"/>
      <c r="AL509" s="136"/>
      <c r="AM509" s="136"/>
      <c r="AN509" s="136"/>
      <c r="AO509" s="136"/>
      <c r="AP509" s="136"/>
      <c r="AQ509" s="136"/>
      <c r="AR509" s="136"/>
      <c r="AS509" s="136"/>
      <c r="AT509" s="136"/>
      <c r="AU509" s="136"/>
      <c r="AV509" s="136"/>
      <c r="AW509" s="136"/>
      <c r="AX509" s="136"/>
      <c r="AY509" s="136"/>
      <c r="AZ509" s="136"/>
      <c r="BA509" s="136"/>
      <c r="BB509" s="136"/>
      <c r="BC509" s="136"/>
      <c r="BD509" s="136"/>
    </row>
    <row r="510" spans="1:56" outlineLevel="1" x14ac:dyDescent="0.2">
      <c r="A510" s="193" t="s">
        <v>126</v>
      </c>
      <c r="B510" s="175" t="s">
        <v>98</v>
      </c>
      <c r="C510" s="176" t="s">
        <v>99</v>
      </c>
      <c r="D510" s="177"/>
      <c r="E510" s="178"/>
      <c r="F510" s="179"/>
      <c r="G510" s="179"/>
      <c r="H510" s="166"/>
      <c r="I510" s="166">
        <f>SUM(I511:I519)</f>
        <v>0</v>
      </c>
      <c r="J510" s="166"/>
      <c r="K510" s="166">
        <f>SUM(K511:K519)</f>
        <v>0</v>
      </c>
      <c r="L510" s="166"/>
      <c r="M510" s="166">
        <f>SUM(M511:M519)</f>
        <v>0</v>
      </c>
      <c r="N510" s="142"/>
      <c r="O510" s="142"/>
      <c r="P510" s="143"/>
      <c r="Q510" s="142"/>
      <c r="R510" s="136"/>
      <c r="S510" s="136"/>
      <c r="T510" s="136"/>
      <c r="U510" s="136"/>
      <c r="V510" s="136"/>
      <c r="W510" s="136"/>
      <c r="X510" s="136"/>
      <c r="Y510" s="136"/>
      <c r="Z510" s="136"/>
      <c r="AA510" s="136"/>
      <c r="AB510" s="136"/>
      <c r="AC510" s="136"/>
      <c r="AD510" s="136"/>
      <c r="AE510" s="136"/>
      <c r="AF510" s="136"/>
      <c r="AG510" s="136"/>
      <c r="AH510" s="136"/>
      <c r="AI510" s="136"/>
      <c r="AJ510" s="136"/>
      <c r="AK510" s="136"/>
      <c r="AL510" s="136"/>
      <c r="AM510" s="136"/>
      <c r="AN510" s="136"/>
      <c r="AO510" s="136"/>
      <c r="AP510" s="136"/>
      <c r="AQ510" s="136"/>
      <c r="AR510" s="136"/>
      <c r="AS510" s="136"/>
      <c r="AT510" s="136"/>
      <c r="AU510" s="136"/>
      <c r="AV510" s="136"/>
      <c r="AW510" s="136"/>
      <c r="AX510" s="136"/>
      <c r="AY510" s="136"/>
      <c r="AZ510" s="136"/>
      <c r="BA510" s="136"/>
      <c r="BB510" s="136"/>
      <c r="BC510" s="136"/>
      <c r="BD510" s="136"/>
    </row>
    <row r="511" spans="1:56" outlineLevel="1" x14ac:dyDescent="0.2">
      <c r="A511" s="180">
        <v>300</v>
      </c>
      <c r="B511" s="181" t="s">
        <v>418</v>
      </c>
      <c r="C511" s="182" t="s">
        <v>419</v>
      </c>
      <c r="D511" s="183" t="s">
        <v>130</v>
      </c>
      <c r="E511" s="184">
        <v>1606</v>
      </c>
      <c r="F511" s="185"/>
      <c r="G511" s="186">
        <f>ROUND(E511*F511,2)</f>
        <v>0</v>
      </c>
      <c r="H511" s="141"/>
      <c r="I511" s="142">
        <f>ROUND(E511*H511,2)</f>
        <v>0</v>
      </c>
      <c r="J511" s="141"/>
      <c r="K511" s="142">
        <f>ROUND(E511*J511,2)</f>
        <v>0</v>
      </c>
      <c r="L511" s="142">
        <v>21</v>
      </c>
      <c r="M511" s="142">
        <f>G511*(1+L511/100)</f>
        <v>0</v>
      </c>
      <c r="N511" s="142"/>
      <c r="O511" s="142"/>
      <c r="P511" s="143"/>
      <c r="Q511" s="142"/>
      <c r="R511" s="136"/>
      <c r="S511" s="136"/>
      <c r="T511" s="240"/>
      <c r="U511" s="136"/>
      <c r="V511" s="136"/>
      <c r="W511" s="136"/>
      <c r="X511" s="136"/>
      <c r="Y511" s="136"/>
      <c r="Z511" s="136"/>
      <c r="AA511" s="136"/>
      <c r="AB511" s="136"/>
      <c r="AC511" s="136"/>
      <c r="AD511" s="136"/>
      <c r="AE511" s="136"/>
      <c r="AF511" s="136"/>
      <c r="AG511" s="136"/>
      <c r="AH511" s="136"/>
      <c r="AI511" s="136"/>
      <c r="AJ511" s="136"/>
      <c r="AK511" s="136"/>
      <c r="AL511" s="136"/>
      <c r="AM511" s="136"/>
      <c r="AN511" s="136"/>
      <c r="AO511" s="136"/>
      <c r="AP511" s="136"/>
      <c r="AQ511" s="136"/>
      <c r="AR511" s="136"/>
      <c r="AS511" s="136"/>
      <c r="AT511" s="136"/>
      <c r="AU511" s="136"/>
      <c r="AV511" s="136"/>
      <c r="AW511" s="136"/>
      <c r="AX511" s="136"/>
      <c r="AY511" s="136"/>
      <c r="AZ511" s="136"/>
      <c r="BA511" s="136"/>
      <c r="BB511" s="136"/>
      <c r="BC511" s="136"/>
      <c r="BD511" s="136"/>
    </row>
    <row r="512" spans="1:56" outlineLevel="1" x14ac:dyDescent="0.2">
      <c r="A512" s="180"/>
      <c r="B512" s="181"/>
      <c r="C512" s="187" t="s">
        <v>848</v>
      </c>
      <c r="D512" s="188"/>
      <c r="E512" s="189"/>
      <c r="F512" s="186"/>
      <c r="G512" s="186"/>
      <c r="H512" s="142"/>
      <c r="I512" s="142"/>
      <c r="J512" s="142"/>
      <c r="K512" s="142"/>
      <c r="L512" s="142"/>
      <c r="M512" s="142"/>
      <c r="N512" s="142"/>
      <c r="O512" s="142"/>
      <c r="P512" s="143"/>
      <c r="Q512" s="142"/>
      <c r="R512" s="136"/>
      <c r="S512" s="136"/>
      <c r="T512" s="136"/>
      <c r="U512" s="136"/>
      <c r="V512" s="136"/>
      <c r="W512" s="136"/>
      <c r="X512" s="136"/>
      <c r="Y512" s="136"/>
      <c r="Z512" s="136"/>
      <c r="AA512" s="136"/>
      <c r="AB512" s="136"/>
      <c r="AC512" s="136"/>
      <c r="AD512" s="136"/>
      <c r="AE512" s="136"/>
      <c r="AF512" s="136"/>
      <c r="AG512" s="136"/>
      <c r="AH512" s="136"/>
      <c r="AI512" s="136"/>
      <c r="AJ512" s="136"/>
      <c r="AK512" s="136"/>
      <c r="AL512" s="136"/>
      <c r="AM512" s="136"/>
      <c r="AN512" s="136"/>
      <c r="AO512" s="136"/>
      <c r="AP512" s="136"/>
      <c r="AQ512" s="136"/>
      <c r="AR512" s="136"/>
      <c r="AS512" s="136"/>
      <c r="AT512" s="136"/>
      <c r="AU512" s="136"/>
      <c r="AV512" s="136"/>
      <c r="AW512" s="136"/>
      <c r="AX512" s="136"/>
      <c r="AY512" s="136"/>
      <c r="AZ512" s="136"/>
      <c r="BA512" s="136"/>
      <c r="BB512" s="136"/>
      <c r="BC512" s="136"/>
      <c r="BD512" s="136"/>
    </row>
    <row r="513" spans="1:56" outlineLevel="1" x14ac:dyDescent="0.2">
      <c r="A513" s="180"/>
      <c r="B513" s="181"/>
      <c r="C513" s="187">
        <v>1606</v>
      </c>
      <c r="D513" s="188"/>
      <c r="E513" s="189">
        <v>1606</v>
      </c>
      <c r="F513" s="186"/>
      <c r="G513" s="186"/>
      <c r="H513" s="142"/>
      <c r="I513" s="142"/>
      <c r="J513" s="142"/>
      <c r="K513" s="142"/>
      <c r="L513" s="142"/>
      <c r="M513" s="142"/>
      <c r="N513" s="142"/>
      <c r="O513" s="142"/>
      <c r="P513" s="143"/>
      <c r="Q513" s="142"/>
      <c r="R513" s="136"/>
      <c r="S513" s="136"/>
      <c r="T513" s="136"/>
      <c r="U513" s="136"/>
      <c r="V513" s="136"/>
      <c r="W513" s="136"/>
      <c r="X513" s="136"/>
      <c r="Y513" s="136"/>
      <c r="Z513" s="136"/>
      <c r="AA513" s="136"/>
      <c r="AB513" s="136"/>
      <c r="AC513" s="136"/>
      <c r="AD513" s="136"/>
      <c r="AE513" s="136"/>
      <c r="AF513" s="136"/>
      <c r="AG513" s="136"/>
      <c r="AH513" s="136"/>
      <c r="AI513" s="136"/>
      <c r="AJ513" s="136"/>
      <c r="AK513" s="136"/>
      <c r="AL513" s="136"/>
      <c r="AM513" s="136"/>
      <c r="AN513" s="136"/>
      <c r="AO513" s="136"/>
      <c r="AP513" s="136"/>
      <c r="AQ513" s="136"/>
      <c r="AR513" s="136"/>
      <c r="AS513" s="136"/>
      <c r="AT513" s="136"/>
      <c r="AU513" s="136"/>
      <c r="AV513" s="136"/>
      <c r="AW513" s="136"/>
      <c r="AX513" s="136"/>
      <c r="AY513" s="136"/>
      <c r="AZ513" s="136"/>
      <c r="BA513" s="136"/>
      <c r="BB513" s="136"/>
      <c r="BC513" s="136"/>
      <c r="BD513" s="136"/>
    </row>
    <row r="514" spans="1:56" outlineLevel="1" x14ac:dyDescent="0.2">
      <c r="A514" s="180">
        <v>301</v>
      </c>
      <c r="B514" s="206">
        <v>784111031</v>
      </c>
      <c r="C514" s="182" t="s">
        <v>707</v>
      </c>
      <c r="D514" s="204" t="s">
        <v>130</v>
      </c>
      <c r="E514" s="201">
        <v>1606</v>
      </c>
      <c r="F514" s="186"/>
      <c r="G514" s="186">
        <f>ROUND(E514*F514,2)</f>
        <v>0</v>
      </c>
      <c r="H514" s="142"/>
      <c r="I514" s="142"/>
      <c r="J514" s="142"/>
      <c r="K514" s="142"/>
      <c r="L514" s="142"/>
      <c r="M514" s="142"/>
      <c r="N514" s="142"/>
      <c r="O514" s="142"/>
      <c r="P514" s="143"/>
      <c r="Q514" s="142"/>
      <c r="R514" s="136"/>
      <c r="S514" s="136"/>
      <c r="T514" s="136"/>
      <c r="U514" s="136"/>
      <c r="V514" s="136"/>
      <c r="W514" s="136"/>
      <c r="X514" s="136"/>
      <c r="Y514" s="136"/>
      <c r="Z514" s="136"/>
      <c r="AA514" s="136"/>
      <c r="AB514" s="136"/>
      <c r="AC514" s="136"/>
      <c r="AD514" s="136"/>
      <c r="AE514" s="136"/>
      <c r="AF514" s="136"/>
      <c r="AG514" s="136"/>
      <c r="AH514" s="136"/>
      <c r="AI514" s="136"/>
      <c r="AJ514" s="136"/>
      <c r="AK514" s="136"/>
      <c r="AL514" s="136"/>
      <c r="AM514" s="136"/>
      <c r="AN514" s="136"/>
      <c r="AO514" s="136"/>
      <c r="AP514" s="136"/>
      <c r="AQ514" s="136"/>
      <c r="AR514" s="136"/>
      <c r="AS514" s="136"/>
      <c r="AT514" s="136"/>
      <c r="AU514" s="136"/>
      <c r="AV514" s="136"/>
      <c r="AW514" s="136"/>
      <c r="AX514" s="136"/>
      <c r="AY514" s="136"/>
      <c r="AZ514" s="136"/>
      <c r="BA514" s="136"/>
      <c r="BB514" s="136"/>
      <c r="BC514" s="136"/>
      <c r="BD514" s="136"/>
    </row>
    <row r="515" spans="1:56" outlineLevel="1" x14ac:dyDescent="0.2">
      <c r="A515" s="180">
        <v>302</v>
      </c>
      <c r="B515" s="207" t="s">
        <v>692</v>
      </c>
      <c r="C515" s="208" t="s">
        <v>693</v>
      </c>
      <c r="D515" s="209" t="s">
        <v>130</v>
      </c>
      <c r="E515" s="184">
        <v>1536</v>
      </c>
      <c r="F515" s="185"/>
      <c r="G515" s="186">
        <f>ROUND(E515*F515,2)</f>
        <v>0</v>
      </c>
      <c r="H515" s="141"/>
      <c r="I515" s="142">
        <f>ROUND(E515*H515,2)</f>
        <v>0</v>
      </c>
      <c r="J515" s="141"/>
      <c r="K515" s="142">
        <f>ROUND(E515*J515,2)</f>
        <v>0</v>
      </c>
      <c r="L515" s="142">
        <v>21</v>
      </c>
      <c r="M515" s="142">
        <f>G515*(1+L515/100)</f>
        <v>0</v>
      </c>
      <c r="N515" s="142"/>
      <c r="O515" s="142"/>
      <c r="P515" s="143"/>
      <c r="Q515" s="142"/>
      <c r="R515" s="136"/>
      <c r="S515" s="136"/>
      <c r="T515" s="136"/>
      <c r="U515" s="136"/>
      <c r="V515" s="136"/>
      <c r="W515" s="136"/>
      <c r="X515" s="136"/>
      <c r="Y515" s="136"/>
      <c r="Z515" s="136"/>
      <c r="AA515" s="136"/>
      <c r="AB515" s="136"/>
      <c r="AC515" s="136"/>
      <c r="AD515" s="136"/>
      <c r="AE515" s="136"/>
      <c r="AF515" s="136"/>
      <c r="AG515" s="136"/>
      <c r="AH515" s="136"/>
      <c r="AI515" s="136"/>
      <c r="AJ515" s="136"/>
      <c r="AK515" s="136"/>
      <c r="AL515" s="136"/>
      <c r="AM515" s="136"/>
      <c r="AN515" s="136"/>
      <c r="AO515" s="136"/>
      <c r="AP515" s="136"/>
      <c r="AQ515" s="136"/>
      <c r="AR515" s="136"/>
      <c r="AS515" s="136"/>
      <c r="AT515" s="136"/>
      <c r="AU515" s="136"/>
      <c r="AV515" s="136"/>
      <c r="AW515" s="136"/>
      <c r="AX515" s="136"/>
      <c r="AY515" s="136"/>
      <c r="AZ515" s="136"/>
      <c r="BA515" s="136"/>
      <c r="BB515" s="136"/>
      <c r="BC515" s="136"/>
      <c r="BD515" s="136"/>
    </row>
    <row r="516" spans="1:56" outlineLevel="1" x14ac:dyDescent="0.2">
      <c r="A516" s="180"/>
      <c r="B516" s="181"/>
      <c r="C516" s="187" t="s">
        <v>708</v>
      </c>
      <c r="D516" s="188"/>
      <c r="E516" s="189">
        <v>1536</v>
      </c>
      <c r="F516" s="186"/>
      <c r="G516" s="186"/>
      <c r="H516" s="142"/>
      <c r="I516" s="142"/>
      <c r="J516" s="142"/>
      <c r="K516" s="142"/>
      <c r="L516" s="142"/>
      <c r="M516" s="142"/>
      <c r="N516" s="142"/>
      <c r="O516" s="142"/>
      <c r="P516" s="143"/>
      <c r="Q516" s="142"/>
      <c r="R516" s="136"/>
      <c r="S516" s="136"/>
      <c r="T516" s="136"/>
      <c r="U516" s="136"/>
      <c r="V516" s="136"/>
      <c r="W516" s="136"/>
      <c r="X516" s="136"/>
      <c r="Y516" s="136"/>
      <c r="Z516" s="136"/>
      <c r="AA516" s="136"/>
      <c r="AB516" s="136"/>
      <c r="AC516" s="136"/>
      <c r="AD516" s="136"/>
      <c r="AE516" s="136"/>
      <c r="AF516" s="136"/>
      <c r="AG516" s="136"/>
      <c r="AH516" s="136"/>
      <c r="AI516" s="136"/>
      <c r="AJ516" s="136"/>
      <c r="AK516" s="136"/>
      <c r="AL516" s="136"/>
      <c r="AM516" s="136"/>
      <c r="AN516" s="136"/>
      <c r="AO516" s="136"/>
      <c r="AP516" s="136"/>
      <c r="AQ516" s="136"/>
      <c r="AR516" s="136"/>
      <c r="AS516" s="136"/>
      <c r="AT516" s="136"/>
      <c r="AU516" s="136"/>
      <c r="AV516" s="136"/>
      <c r="AW516" s="136"/>
      <c r="AX516" s="136"/>
      <c r="AY516" s="136"/>
      <c r="AZ516" s="136"/>
      <c r="BA516" s="136"/>
      <c r="BB516" s="136"/>
      <c r="BC516" s="136"/>
      <c r="BD516" s="136"/>
    </row>
    <row r="517" spans="1:56" outlineLevel="1" x14ac:dyDescent="0.2">
      <c r="A517" s="180">
        <v>303</v>
      </c>
      <c r="B517" s="181" t="s">
        <v>694</v>
      </c>
      <c r="C517" s="182" t="s">
        <v>709</v>
      </c>
      <c r="D517" s="183" t="s">
        <v>130</v>
      </c>
      <c r="E517" s="184">
        <v>1536</v>
      </c>
      <c r="F517" s="185"/>
      <c r="G517" s="186">
        <f>ROUND(E517*F517,2)</f>
        <v>0</v>
      </c>
      <c r="H517" s="141"/>
      <c r="I517" s="142">
        <f>ROUND(E517*H517,2)</f>
        <v>0</v>
      </c>
      <c r="J517" s="141"/>
      <c r="K517" s="142">
        <f>ROUND(E517*J517,2)</f>
        <v>0</v>
      </c>
      <c r="L517" s="142">
        <v>21</v>
      </c>
      <c r="M517" s="142">
        <f>G517*(1+L517/100)</f>
        <v>0</v>
      </c>
      <c r="N517" s="142"/>
      <c r="O517" s="142"/>
      <c r="P517" s="143"/>
      <c r="Q517" s="142"/>
      <c r="R517" s="136"/>
      <c r="S517" s="136"/>
      <c r="T517" s="136"/>
      <c r="U517" s="136"/>
      <c r="V517" s="136"/>
      <c r="W517" s="136"/>
      <c r="X517" s="136"/>
      <c r="Y517" s="136"/>
      <c r="Z517" s="136"/>
      <c r="AA517" s="136"/>
      <c r="AB517" s="136"/>
      <c r="AC517" s="136"/>
      <c r="AD517" s="136"/>
      <c r="AE517" s="136"/>
      <c r="AF517" s="136"/>
      <c r="AG517" s="136"/>
      <c r="AH517" s="136"/>
      <c r="AI517" s="136"/>
      <c r="AJ517" s="136"/>
      <c r="AK517" s="136"/>
      <c r="AL517" s="136"/>
      <c r="AM517" s="136"/>
      <c r="AN517" s="136"/>
      <c r="AO517" s="136"/>
      <c r="AP517" s="136"/>
      <c r="AQ517" s="136"/>
      <c r="AR517" s="136"/>
      <c r="AS517" s="136"/>
      <c r="AT517" s="136"/>
      <c r="AU517" s="136"/>
      <c r="AV517" s="136"/>
      <c r="AW517" s="136"/>
      <c r="AX517" s="136"/>
      <c r="AY517" s="136"/>
      <c r="AZ517" s="136"/>
      <c r="BA517" s="136"/>
      <c r="BB517" s="136"/>
      <c r="BC517" s="136"/>
      <c r="BD517" s="136"/>
    </row>
    <row r="518" spans="1:56" ht="22.5" outlineLevel="1" x14ac:dyDescent="0.2">
      <c r="A518" s="180">
        <v>304</v>
      </c>
      <c r="B518" s="181" t="s">
        <v>420</v>
      </c>
      <c r="C518" s="182" t="s">
        <v>421</v>
      </c>
      <c r="D518" s="183" t="s">
        <v>130</v>
      </c>
      <c r="E518" s="184">
        <v>120</v>
      </c>
      <c r="F518" s="185"/>
      <c r="G518" s="186">
        <f>ROUND(E518*F518,2)</f>
        <v>0</v>
      </c>
      <c r="H518" s="141"/>
      <c r="I518" s="142">
        <f>ROUND(E518*H518,2)</f>
        <v>0</v>
      </c>
      <c r="J518" s="141"/>
      <c r="K518" s="142">
        <f>ROUND(E518*J518,2)</f>
        <v>0</v>
      </c>
      <c r="L518" s="142">
        <v>21</v>
      </c>
      <c r="M518" s="142">
        <f>G518*(1+L518/100)</f>
        <v>0</v>
      </c>
      <c r="N518" s="142"/>
      <c r="O518" s="142"/>
      <c r="P518" s="143"/>
      <c r="Q518" s="142"/>
      <c r="R518" s="136"/>
      <c r="S518" s="136"/>
      <c r="T518" s="136"/>
      <c r="U518" s="136"/>
      <c r="V518" s="136"/>
      <c r="W518" s="136"/>
      <c r="X518" s="136"/>
      <c r="Y518" s="136"/>
      <c r="Z518" s="136"/>
      <c r="AA518" s="136"/>
      <c r="AB518" s="136"/>
      <c r="AC518" s="136"/>
      <c r="AD518" s="136"/>
      <c r="AE518" s="136"/>
      <c r="AF518" s="136"/>
      <c r="AG518" s="136"/>
      <c r="AH518" s="136"/>
      <c r="AI518" s="136"/>
      <c r="AJ518" s="136"/>
      <c r="AK518" s="136"/>
      <c r="AL518" s="136"/>
      <c r="AM518" s="136"/>
      <c r="AN518" s="136"/>
      <c r="AO518" s="136"/>
      <c r="AP518" s="136"/>
      <c r="AQ518" s="136"/>
      <c r="AR518" s="136"/>
      <c r="AS518" s="136"/>
      <c r="AT518" s="136"/>
      <c r="AU518" s="136"/>
      <c r="AV518" s="136"/>
      <c r="AW518" s="136"/>
      <c r="AX518" s="136"/>
      <c r="AY518" s="136"/>
      <c r="AZ518" s="136"/>
      <c r="BA518" s="136"/>
      <c r="BB518" s="136"/>
      <c r="BC518" s="136"/>
      <c r="BD518" s="136"/>
    </row>
    <row r="519" spans="1:56" ht="33.75" outlineLevel="1" x14ac:dyDescent="0.2">
      <c r="A519" s="180">
        <v>305</v>
      </c>
      <c r="B519" s="181" t="s">
        <v>422</v>
      </c>
      <c r="C519" s="182" t="s">
        <v>423</v>
      </c>
      <c r="D519" s="183" t="s">
        <v>130</v>
      </c>
      <c r="E519" s="184">
        <v>120</v>
      </c>
      <c r="F519" s="185"/>
      <c r="G519" s="186">
        <f>ROUND(E519*F519,2)</f>
        <v>0</v>
      </c>
      <c r="H519" s="141"/>
      <c r="I519" s="142">
        <f>ROUND(E519*H519,2)</f>
        <v>0</v>
      </c>
      <c r="J519" s="141"/>
      <c r="K519" s="142">
        <f>ROUND(E519*J519,2)</f>
        <v>0</v>
      </c>
      <c r="L519" s="142">
        <v>21</v>
      </c>
      <c r="M519" s="142">
        <f>G519*(1+L519/100)</f>
        <v>0</v>
      </c>
      <c r="N519" s="142"/>
      <c r="O519" s="142"/>
      <c r="P519" s="143"/>
      <c r="Q519" s="142"/>
      <c r="R519" s="136"/>
      <c r="S519" s="136"/>
      <c r="T519" s="136"/>
      <c r="U519" s="136"/>
      <c r="V519" s="136"/>
      <c r="W519" s="136"/>
      <c r="X519" s="136"/>
      <c r="Y519" s="136"/>
      <c r="Z519" s="136"/>
      <c r="AA519" s="136"/>
      <c r="AB519" s="136"/>
      <c r="AC519" s="136"/>
      <c r="AD519" s="136"/>
      <c r="AE519" s="136"/>
      <c r="AF519" s="136"/>
      <c r="AG519" s="136"/>
      <c r="AH519" s="136"/>
      <c r="AI519" s="136"/>
      <c r="AJ519" s="136"/>
      <c r="AK519" s="136"/>
      <c r="AL519" s="136"/>
      <c r="AM519" s="136"/>
      <c r="AN519" s="136"/>
      <c r="AO519" s="136"/>
      <c r="AP519" s="136"/>
      <c r="AQ519" s="136"/>
      <c r="AR519" s="136"/>
      <c r="AS519" s="136"/>
      <c r="AT519" s="136"/>
      <c r="AU519" s="136"/>
      <c r="AV519" s="136"/>
      <c r="AW519" s="136"/>
      <c r="AX519" s="136"/>
      <c r="AY519" s="136"/>
      <c r="AZ519" s="136"/>
      <c r="BA519" s="136"/>
      <c r="BB519" s="136"/>
      <c r="BC519" s="136"/>
      <c r="BD519" s="136"/>
    </row>
    <row r="520" spans="1:56" outlineLevel="1" x14ac:dyDescent="0.2">
      <c r="A520" s="180"/>
      <c r="B520" s="181"/>
      <c r="C520" s="241" t="s">
        <v>993</v>
      </c>
      <c r="D520" s="183"/>
      <c r="E520" s="184"/>
      <c r="F520" s="185"/>
      <c r="G520" s="195">
        <f>SUM(G511:G519)</f>
        <v>0</v>
      </c>
      <c r="H520" s="141"/>
      <c r="I520" s="142"/>
      <c r="J520" s="141"/>
      <c r="K520" s="142"/>
      <c r="L520" s="142"/>
      <c r="M520" s="142"/>
      <c r="N520" s="142"/>
      <c r="O520" s="142"/>
      <c r="P520" s="143"/>
      <c r="Q520" s="142"/>
      <c r="R520" s="136"/>
      <c r="S520" s="136"/>
      <c r="T520" s="136"/>
      <c r="U520" s="136"/>
      <c r="V520" s="136"/>
      <c r="W520" s="136"/>
      <c r="X520" s="136"/>
      <c r="Y520" s="136"/>
      <c r="Z520" s="136"/>
      <c r="AA520" s="136"/>
      <c r="AB520" s="136"/>
      <c r="AC520" s="136"/>
      <c r="AD520" s="136"/>
      <c r="AE520" s="136"/>
      <c r="AF520" s="136"/>
      <c r="AG520" s="136"/>
      <c r="AH520" s="136"/>
      <c r="AI520" s="136"/>
      <c r="AJ520" s="136"/>
      <c r="AK520" s="136"/>
      <c r="AL520" s="136"/>
      <c r="AM520" s="136"/>
      <c r="AN520" s="136"/>
      <c r="AO520" s="136"/>
      <c r="AP520" s="136"/>
      <c r="AQ520" s="136"/>
      <c r="AR520" s="136"/>
      <c r="AS520" s="136"/>
      <c r="AT520" s="136"/>
      <c r="AU520" s="136"/>
      <c r="AV520" s="136"/>
      <c r="AW520" s="136"/>
      <c r="AX520" s="136"/>
      <c r="AY520" s="136"/>
      <c r="AZ520" s="136"/>
      <c r="BA520" s="136"/>
      <c r="BB520" s="136"/>
      <c r="BC520" s="136"/>
      <c r="BD520" s="136"/>
    </row>
    <row r="521" spans="1:56" x14ac:dyDescent="0.2">
      <c r="A521" s="193" t="s">
        <v>126</v>
      </c>
      <c r="B521" s="175" t="s">
        <v>100</v>
      </c>
      <c r="C521" s="176" t="s">
        <v>101</v>
      </c>
      <c r="D521" s="177"/>
      <c r="E521" s="178"/>
      <c r="F521" s="179"/>
      <c r="G521" s="179"/>
      <c r="H521" s="170"/>
      <c r="I521" s="170" t="e">
        <f>SUM(#REF!)</f>
        <v>#REF!</v>
      </c>
      <c r="J521" s="170"/>
      <c r="K521" s="170" t="e">
        <f>SUM(#REF!)</f>
        <v>#REF!</v>
      </c>
      <c r="L521" s="170"/>
      <c r="M521" s="170" t="e">
        <f>SUM(#REF!)</f>
        <v>#REF!</v>
      </c>
      <c r="N521" s="144"/>
      <c r="O521" s="144"/>
      <c r="P521" s="145"/>
      <c r="Q521" s="144" t="e">
        <f>SUM(#REF!)</f>
        <v>#REF!</v>
      </c>
      <c r="V521" s="5"/>
      <c r="AA521" t="s">
        <v>127</v>
      </c>
    </row>
    <row r="522" spans="1:56" x14ac:dyDescent="0.2">
      <c r="A522" s="180">
        <v>306</v>
      </c>
      <c r="B522" s="158" t="s">
        <v>820</v>
      </c>
      <c r="C522" s="159" t="s">
        <v>821</v>
      </c>
      <c r="D522" s="160" t="s">
        <v>155</v>
      </c>
      <c r="E522" s="161">
        <v>18</v>
      </c>
      <c r="F522" s="195"/>
      <c r="G522" s="186">
        <f t="shared" ref="G522:G535" si="55">ROUND(E522*F522,2)</f>
        <v>0</v>
      </c>
      <c r="H522" s="164"/>
      <c r="I522" s="164"/>
      <c r="J522" s="164"/>
      <c r="K522" s="164"/>
      <c r="L522" s="164"/>
      <c r="M522" s="164"/>
      <c r="N522" s="155"/>
      <c r="O522" s="155"/>
      <c r="P522" s="156"/>
      <c r="Q522" s="155"/>
    </row>
    <row r="523" spans="1:56" ht="22.5" x14ac:dyDescent="0.2">
      <c r="A523" s="180">
        <v>307</v>
      </c>
      <c r="B523" s="158" t="s">
        <v>822</v>
      </c>
      <c r="C523" s="159" t="s">
        <v>823</v>
      </c>
      <c r="D523" s="160" t="s">
        <v>551</v>
      </c>
      <c r="E523" s="161">
        <v>12</v>
      </c>
      <c r="F523" s="195"/>
      <c r="G523" s="186">
        <f t="shared" si="55"/>
        <v>0</v>
      </c>
      <c r="H523" s="164"/>
      <c r="I523" s="164"/>
      <c r="J523" s="164"/>
      <c r="K523" s="164"/>
      <c r="L523" s="164"/>
      <c r="M523" s="164"/>
      <c r="N523" s="155"/>
      <c r="O523" s="155"/>
      <c r="P523" s="156"/>
      <c r="Q523" s="155"/>
    </row>
    <row r="524" spans="1:56" x14ac:dyDescent="0.2">
      <c r="A524" s="180">
        <v>308</v>
      </c>
      <c r="B524" s="158" t="s">
        <v>824</v>
      </c>
      <c r="C524" s="159" t="s">
        <v>825</v>
      </c>
      <c r="D524" s="160" t="s">
        <v>551</v>
      </c>
      <c r="E524" s="161">
        <v>8</v>
      </c>
      <c r="F524" s="195"/>
      <c r="G524" s="186">
        <f t="shared" si="55"/>
        <v>0</v>
      </c>
      <c r="H524" s="164"/>
      <c r="I524" s="164"/>
      <c r="J524" s="164"/>
      <c r="K524" s="164"/>
      <c r="L524" s="164"/>
      <c r="M524" s="164"/>
      <c r="N524" s="155"/>
      <c r="O524" s="155"/>
      <c r="P524" s="156"/>
      <c r="Q524" s="155"/>
    </row>
    <row r="525" spans="1:56" x14ac:dyDescent="0.2">
      <c r="A525" s="180">
        <v>309</v>
      </c>
      <c r="B525" s="158" t="s">
        <v>826</v>
      </c>
      <c r="C525" s="159" t="s">
        <v>827</v>
      </c>
      <c r="D525" s="160" t="s">
        <v>451</v>
      </c>
      <c r="E525" s="161">
        <v>1</v>
      </c>
      <c r="F525" s="195"/>
      <c r="G525" s="186">
        <f t="shared" si="55"/>
        <v>0</v>
      </c>
      <c r="H525" s="164"/>
      <c r="I525" s="164"/>
      <c r="J525" s="164"/>
      <c r="K525" s="164"/>
      <c r="L525" s="164"/>
      <c r="M525" s="164"/>
      <c r="N525" s="155"/>
      <c r="O525" s="155"/>
      <c r="P525" s="156"/>
      <c r="Q525" s="155"/>
    </row>
    <row r="526" spans="1:56" ht="22.5" x14ac:dyDescent="0.2">
      <c r="A526" s="180">
        <v>310</v>
      </c>
      <c r="B526" s="158" t="s">
        <v>828</v>
      </c>
      <c r="C526" s="159" t="s">
        <v>829</v>
      </c>
      <c r="D526" s="160" t="s">
        <v>551</v>
      </c>
      <c r="E526" s="161">
        <v>12</v>
      </c>
      <c r="F526" s="195"/>
      <c r="G526" s="186">
        <f t="shared" si="55"/>
        <v>0</v>
      </c>
      <c r="H526" s="164"/>
      <c r="I526" s="164"/>
      <c r="J526" s="164"/>
      <c r="K526" s="164"/>
      <c r="L526" s="164"/>
      <c r="M526" s="164"/>
      <c r="N526" s="155"/>
      <c r="O526" s="155"/>
      <c r="P526" s="156"/>
      <c r="Q526" s="155"/>
    </row>
    <row r="527" spans="1:56" x14ac:dyDescent="0.2">
      <c r="A527" s="180">
        <v>311</v>
      </c>
      <c r="B527" s="158" t="s">
        <v>830</v>
      </c>
      <c r="C527" s="159" t="s">
        <v>831</v>
      </c>
      <c r="D527" s="160" t="s">
        <v>551</v>
      </c>
      <c r="E527" s="161">
        <v>10</v>
      </c>
      <c r="F527" s="195"/>
      <c r="G527" s="186">
        <f t="shared" si="55"/>
        <v>0</v>
      </c>
      <c r="H527" s="164"/>
      <c r="I527" s="164"/>
      <c r="J527" s="164"/>
      <c r="K527" s="164"/>
      <c r="L527" s="164"/>
      <c r="M527" s="164"/>
      <c r="N527" s="155"/>
      <c r="O527" s="155"/>
      <c r="P527" s="156"/>
      <c r="Q527" s="155"/>
    </row>
    <row r="528" spans="1:56" x14ac:dyDescent="0.2">
      <c r="A528" s="180">
        <v>312</v>
      </c>
      <c r="B528" s="158" t="s">
        <v>832</v>
      </c>
      <c r="C528" s="159" t="s">
        <v>833</v>
      </c>
      <c r="D528" s="160" t="s">
        <v>155</v>
      </c>
      <c r="E528" s="161">
        <v>12</v>
      </c>
      <c r="F528" s="195"/>
      <c r="G528" s="186">
        <f t="shared" si="55"/>
        <v>0</v>
      </c>
      <c r="H528" s="164"/>
      <c r="I528" s="164"/>
      <c r="J528" s="164"/>
      <c r="K528" s="164"/>
      <c r="L528" s="164"/>
      <c r="M528" s="164"/>
      <c r="N528" s="155"/>
      <c r="O528" s="155"/>
      <c r="P528" s="156"/>
      <c r="Q528" s="155"/>
    </row>
    <row r="529" spans="1:56" ht="22.5" x14ac:dyDescent="0.2">
      <c r="A529" s="180">
        <v>313</v>
      </c>
      <c r="B529" s="158" t="s">
        <v>834</v>
      </c>
      <c r="C529" s="159" t="s">
        <v>835</v>
      </c>
      <c r="D529" s="160" t="s">
        <v>155</v>
      </c>
      <c r="E529" s="161">
        <v>24</v>
      </c>
      <c r="F529" s="195"/>
      <c r="G529" s="186">
        <f t="shared" si="55"/>
        <v>0</v>
      </c>
      <c r="H529" s="164"/>
      <c r="I529" s="164"/>
      <c r="J529" s="164"/>
      <c r="K529" s="164"/>
      <c r="L529" s="164"/>
      <c r="M529" s="164"/>
      <c r="N529" s="155"/>
      <c r="O529" s="155"/>
      <c r="P529" s="156"/>
      <c r="Q529" s="155"/>
    </row>
    <row r="530" spans="1:56" ht="22.5" x14ac:dyDescent="0.2">
      <c r="A530" s="180">
        <v>314</v>
      </c>
      <c r="B530" s="158" t="s">
        <v>836</v>
      </c>
      <c r="C530" s="159" t="s">
        <v>837</v>
      </c>
      <c r="D530" s="160" t="s">
        <v>551</v>
      </c>
      <c r="E530" s="161">
        <v>16</v>
      </c>
      <c r="F530" s="195"/>
      <c r="G530" s="186">
        <f t="shared" si="55"/>
        <v>0</v>
      </c>
      <c r="H530" s="164"/>
      <c r="I530" s="164"/>
      <c r="J530" s="164"/>
      <c r="K530" s="164"/>
      <c r="L530" s="164"/>
      <c r="M530" s="164"/>
      <c r="N530" s="155"/>
      <c r="O530" s="155"/>
      <c r="P530" s="156"/>
      <c r="Q530" s="155"/>
    </row>
    <row r="531" spans="1:56" x14ac:dyDescent="0.2">
      <c r="A531" s="180">
        <v>315</v>
      </c>
      <c r="B531" s="158" t="s">
        <v>838</v>
      </c>
      <c r="C531" s="159" t="s">
        <v>839</v>
      </c>
      <c r="D531" s="160" t="s">
        <v>176</v>
      </c>
      <c r="E531" s="161">
        <v>370</v>
      </c>
      <c r="F531" s="195"/>
      <c r="G531" s="186">
        <f t="shared" si="55"/>
        <v>0</v>
      </c>
      <c r="H531" s="164"/>
      <c r="I531" s="164"/>
      <c r="J531" s="164"/>
      <c r="K531" s="164"/>
      <c r="L531" s="164"/>
      <c r="M531" s="164"/>
      <c r="N531" s="155"/>
      <c r="O531" s="155"/>
      <c r="P531" s="156"/>
      <c r="Q531" s="155"/>
    </row>
    <row r="532" spans="1:56" x14ac:dyDescent="0.2">
      <c r="A532" s="180">
        <v>316</v>
      </c>
      <c r="B532" s="158" t="s">
        <v>840</v>
      </c>
      <c r="C532" s="159" t="s">
        <v>841</v>
      </c>
      <c r="D532" s="160" t="s">
        <v>551</v>
      </c>
      <c r="E532" s="161">
        <v>17</v>
      </c>
      <c r="F532" s="205"/>
      <c r="G532" s="186">
        <f t="shared" si="55"/>
        <v>0</v>
      </c>
      <c r="H532" s="157"/>
      <c r="I532" s="157"/>
      <c r="J532" s="157"/>
      <c r="K532" s="157"/>
      <c r="L532" s="157"/>
      <c r="M532" s="157"/>
      <c r="N532" s="155"/>
      <c r="O532" s="155"/>
      <c r="P532" s="156"/>
      <c r="Q532" s="155"/>
    </row>
    <row r="533" spans="1:56" x14ac:dyDescent="0.2">
      <c r="A533" s="180">
        <v>317</v>
      </c>
      <c r="B533" s="158" t="s">
        <v>842</v>
      </c>
      <c r="C533" s="159" t="s">
        <v>843</v>
      </c>
      <c r="D533" s="160" t="s">
        <v>551</v>
      </c>
      <c r="E533" s="161">
        <v>9</v>
      </c>
      <c r="F533" s="205"/>
      <c r="G533" s="186">
        <f t="shared" si="55"/>
        <v>0</v>
      </c>
      <c r="H533" s="157"/>
      <c r="I533" s="157"/>
      <c r="J533" s="157"/>
      <c r="K533" s="157"/>
      <c r="L533" s="157"/>
      <c r="M533" s="157"/>
      <c r="N533" s="155"/>
      <c r="O533" s="155"/>
      <c r="P533" s="156"/>
      <c r="Q533" s="155"/>
    </row>
    <row r="534" spans="1:56" x14ac:dyDescent="0.2">
      <c r="A534" s="180">
        <v>318</v>
      </c>
      <c r="B534" s="158" t="s">
        <v>844</v>
      </c>
      <c r="C534" s="159" t="s">
        <v>845</v>
      </c>
      <c r="D534" s="160" t="s">
        <v>551</v>
      </c>
      <c r="E534" s="161">
        <v>6</v>
      </c>
      <c r="F534" s="205"/>
      <c r="G534" s="186">
        <f t="shared" si="55"/>
        <v>0</v>
      </c>
      <c r="H534" s="157"/>
      <c r="I534" s="157"/>
      <c r="J534" s="157"/>
      <c r="K534" s="157"/>
      <c r="L534" s="157"/>
      <c r="M534" s="157"/>
      <c r="N534" s="155"/>
      <c r="O534" s="155"/>
      <c r="P534" s="156"/>
      <c r="Q534" s="155"/>
      <c r="T534" s="5"/>
    </row>
    <row r="535" spans="1:56" x14ac:dyDescent="0.2">
      <c r="A535" s="180">
        <v>319</v>
      </c>
      <c r="B535" s="158" t="s">
        <v>846</v>
      </c>
      <c r="C535" s="159" t="s">
        <v>847</v>
      </c>
      <c r="D535" s="160" t="s">
        <v>551</v>
      </c>
      <c r="E535" s="161">
        <v>3</v>
      </c>
      <c r="F535" s="205"/>
      <c r="G535" s="186">
        <f t="shared" si="55"/>
        <v>0</v>
      </c>
      <c r="H535" s="157"/>
      <c r="I535" s="157"/>
      <c r="J535" s="157"/>
      <c r="K535" s="157"/>
      <c r="L535" s="157"/>
      <c r="M535" s="157"/>
      <c r="N535" s="155"/>
      <c r="O535" s="155"/>
      <c r="P535" s="156"/>
      <c r="Q535" s="155"/>
    </row>
    <row r="536" spans="1:56" x14ac:dyDescent="0.2">
      <c r="A536" s="180"/>
      <c r="B536" s="238"/>
      <c r="C536" s="241" t="s">
        <v>999</v>
      </c>
      <c r="D536" s="160"/>
      <c r="E536" s="161"/>
      <c r="F536" s="205"/>
      <c r="G536" s="195">
        <f>SUM(G522:G535)</f>
        <v>0</v>
      </c>
      <c r="H536" s="157"/>
      <c r="I536" s="157"/>
      <c r="J536" s="157"/>
      <c r="K536" s="157"/>
      <c r="L536" s="157"/>
      <c r="M536" s="157"/>
      <c r="N536" s="155"/>
      <c r="O536" s="155"/>
      <c r="P536" s="156"/>
      <c r="Q536" s="155"/>
    </row>
    <row r="537" spans="1:56" x14ac:dyDescent="0.2">
      <c r="A537" s="193" t="s">
        <v>126</v>
      </c>
      <c r="B537" s="175" t="s">
        <v>102</v>
      </c>
      <c r="C537" s="176" t="s">
        <v>103</v>
      </c>
      <c r="D537" s="177"/>
      <c r="E537" s="178"/>
      <c r="F537" s="179"/>
      <c r="G537" s="179"/>
      <c r="H537" s="170"/>
      <c r="I537" s="170">
        <f>SUM(I538:I540)</f>
        <v>0</v>
      </c>
      <c r="J537" s="170"/>
      <c r="K537" s="170">
        <f>SUM(K538:K540)</f>
        <v>0</v>
      </c>
      <c r="L537" s="170"/>
      <c r="M537" s="170">
        <f>SUM(M538:M540)</f>
        <v>0</v>
      </c>
      <c r="N537" s="144"/>
      <c r="O537" s="144"/>
      <c r="P537" s="145"/>
      <c r="Q537" s="144">
        <f>SUM(Q538:Q540)</f>
        <v>0</v>
      </c>
      <c r="AA537" t="s">
        <v>127</v>
      </c>
    </row>
    <row r="538" spans="1:56" outlineLevel="1" x14ac:dyDescent="0.2">
      <c r="A538" s="180">
        <v>320</v>
      </c>
      <c r="B538" s="181" t="s">
        <v>695</v>
      </c>
      <c r="C538" s="182" t="s">
        <v>803</v>
      </c>
      <c r="D538" s="183" t="s">
        <v>451</v>
      </c>
      <c r="E538" s="184">
        <v>1</v>
      </c>
      <c r="F538" s="185"/>
      <c r="G538" s="186">
        <f>ROUND(E538*F538,2)</f>
        <v>0</v>
      </c>
      <c r="H538" s="141"/>
      <c r="I538" s="142">
        <f>ROUND(E538*H538,2)</f>
        <v>0</v>
      </c>
      <c r="J538" s="141"/>
      <c r="K538" s="142">
        <f>ROUND(E538*J538,2)</f>
        <v>0</v>
      </c>
      <c r="L538" s="142">
        <v>21</v>
      </c>
      <c r="M538" s="142">
        <f>G538*(1+L538/100)</f>
        <v>0</v>
      </c>
      <c r="N538" s="142"/>
      <c r="O538" s="142"/>
      <c r="P538" s="143">
        <v>0</v>
      </c>
      <c r="Q538" s="142">
        <f>ROUND(E538*P538,2)</f>
        <v>0</v>
      </c>
      <c r="R538" s="136"/>
      <c r="S538" s="136"/>
      <c r="T538" s="136"/>
      <c r="U538" s="240"/>
      <c r="V538" s="136"/>
      <c r="W538" s="136"/>
      <c r="X538" s="136"/>
      <c r="Y538" s="136"/>
      <c r="Z538" s="136"/>
      <c r="AA538" s="136" t="s">
        <v>696</v>
      </c>
      <c r="AB538" s="136"/>
      <c r="AC538" s="136"/>
      <c r="AD538" s="136"/>
      <c r="AE538" s="136"/>
      <c r="AF538" s="136"/>
      <c r="AG538" s="136"/>
      <c r="AH538" s="136"/>
      <c r="AI538" s="136"/>
      <c r="AJ538" s="136"/>
      <c r="AK538" s="136"/>
      <c r="AL538" s="136"/>
      <c r="AM538" s="136"/>
      <c r="AN538" s="136"/>
      <c r="AO538" s="136"/>
      <c r="AP538" s="136"/>
      <c r="AQ538" s="136"/>
      <c r="AR538" s="136"/>
      <c r="AS538" s="136"/>
      <c r="AT538" s="136"/>
      <c r="AU538" s="136"/>
      <c r="AV538" s="136"/>
      <c r="AW538" s="136"/>
      <c r="AX538" s="136"/>
      <c r="AY538" s="136"/>
      <c r="AZ538" s="136"/>
      <c r="BA538" s="136"/>
      <c r="BB538" s="136"/>
      <c r="BC538" s="136"/>
      <c r="BD538" s="136"/>
    </row>
    <row r="539" spans="1:56" ht="67.5" outlineLevel="1" x14ac:dyDescent="0.2">
      <c r="A539" s="180">
        <v>321</v>
      </c>
      <c r="B539" s="181" t="s">
        <v>697</v>
      </c>
      <c r="C539" s="182" t="s">
        <v>1000</v>
      </c>
      <c r="D539" s="183" t="s">
        <v>451</v>
      </c>
      <c r="E539" s="184">
        <v>1</v>
      </c>
      <c r="F539" s="185"/>
      <c r="G539" s="186">
        <f>ROUND(E539*F539,2)</f>
        <v>0</v>
      </c>
      <c r="H539" s="141"/>
      <c r="I539" s="142"/>
      <c r="J539" s="141"/>
      <c r="K539" s="142"/>
      <c r="L539" s="142"/>
      <c r="M539" s="142"/>
      <c r="N539" s="142"/>
      <c r="O539" s="142"/>
      <c r="P539" s="143"/>
      <c r="Q539" s="142"/>
      <c r="R539" s="136"/>
      <c r="S539" s="136"/>
      <c r="T539" s="136"/>
      <c r="U539" s="136"/>
      <c r="V539" s="136"/>
      <c r="W539" s="136"/>
      <c r="X539" s="136"/>
      <c r="Y539" s="136"/>
      <c r="Z539" s="136"/>
      <c r="AA539" s="136"/>
      <c r="AB539" s="136"/>
      <c r="AC539" s="136"/>
      <c r="AD539" s="136"/>
      <c r="AE539" s="136"/>
      <c r="AF539" s="136"/>
      <c r="AG539" s="136"/>
      <c r="AH539" s="136"/>
      <c r="AI539" s="136"/>
      <c r="AJ539" s="136"/>
      <c r="AK539" s="136"/>
      <c r="AL539" s="136"/>
      <c r="AM539" s="136"/>
      <c r="AN539" s="136"/>
      <c r="AO539" s="136"/>
      <c r="AP539" s="136"/>
      <c r="AQ539" s="136"/>
      <c r="AR539" s="136"/>
      <c r="AS539" s="136"/>
      <c r="AT539" s="136"/>
      <c r="AU539" s="136"/>
      <c r="AV539" s="136"/>
      <c r="AW539" s="136"/>
      <c r="AX539" s="136"/>
      <c r="AY539" s="136"/>
      <c r="AZ539" s="136"/>
      <c r="BA539" s="136"/>
      <c r="BB539" s="136"/>
      <c r="BC539" s="136"/>
      <c r="BD539" s="136"/>
    </row>
    <row r="540" spans="1:56" outlineLevel="1" x14ac:dyDescent="0.2">
      <c r="A540" s="180">
        <v>322</v>
      </c>
      <c r="B540" s="181" t="s">
        <v>706</v>
      </c>
      <c r="C540" s="182" t="s">
        <v>804</v>
      </c>
      <c r="D540" s="183" t="s">
        <v>451</v>
      </c>
      <c r="E540" s="184">
        <v>1</v>
      </c>
      <c r="F540" s="185"/>
      <c r="G540" s="186">
        <f>ROUND(E540*F540,2)</f>
        <v>0</v>
      </c>
      <c r="H540" s="141"/>
      <c r="I540" s="142">
        <f>ROUND(E540*H540,2)</f>
        <v>0</v>
      </c>
      <c r="J540" s="141"/>
      <c r="K540" s="142">
        <f>ROUND(E540*J540,2)</f>
        <v>0</v>
      </c>
      <c r="L540" s="142">
        <v>21</v>
      </c>
      <c r="M540" s="142">
        <f>G540*(1+L540/100)</f>
        <v>0</v>
      </c>
      <c r="N540" s="142"/>
      <c r="O540" s="142"/>
      <c r="P540" s="143">
        <v>0</v>
      </c>
      <c r="Q540" s="142">
        <f>ROUND(E540*P540,2)</f>
        <v>0</v>
      </c>
      <c r="R540" s="136"/>
      <c r="S540" s="136"/>
      <c r="T540" s="136"/>
      <c r="U540" s="136"/>
      <c r="V540" s="136"/>
      <c r="W540" s="136"/>
      <c r="X540" s="136"/>
      <c r="Y540" s="136"/>
      <c r="Z540" s="136"/>
      <c r="AA540" s="136" t="s">
        <v>696</v>
      </c>
      <c r="AB540" s="136"/>
      <c r="AC540" s="136"/>
      <c r="AD540" s="136"/>
      <c r="AE540" s="136"/>
      <c r="AF540" s="136"/>
      <c r="AG540" s="136"/>
      <c r="AH540" s="136"/>
      <c r="AI540" s="136"/>
      <c r="AJ540" s="136"/>
      <c r="AK540" s="136"/>
      <c r="AL540" s="136"/>
      <c r="AM540" s="136"/>
      <c r="AN540" s="136"/>
      <c r="AO540" s="136"/>
      <c r="AP540" s="136"/>
      <c r="AQ540" s="136"/>
      <c r="AR540" s="136"/>
      <c r="AS540" s="136"/>
      <c r="AT540" s="136"/>
      <c r="AU540" s="136"/>
      <c r="AV540" s="136"/>
      <c r="AW540" s="136"/>
      <c r="AX540" s="136"/>
      <c r="AY540" s="136"/>
      <c r="AZ540" s="136"/>
      <c r="BA540" s="136"/>
      <c r="BB540" s="136"/>
      <c r="BC540" s="136"/>
      <c r="BD540" s="136"/>
    </row>
    <row r="541" spans="1:56" ht="25.5" outlineLevel="1" x14ac:dyDescent="0.2">
      <c r="A541" s="180"/>
      <c r="B541" s="181"/>
      <c r="C541" s="241" t="s">
        <v>998</v>
      </c>
      <c r="D541" s="183"/>
      <c r="E541" s="184"/>
      <c r="F541" s="185"/>
      <c r="G541" s="195">
        <f>SUM(G538:G540)</f>
        <v>0</v>
      </c>
      <c r="H541" s="141"/>
      <c r="I541" s="142"/>
      <c r="J541" s="141"/>
      <c r="K541" s="142"/>
      <c r="L541" s="142"/>
      <c r="M541" s="142"/>
      <c r="N541" s="142"/>
      <c r="O541" s="142"/>
      <c r="P541" s="143"/>
      <c r="Q541" s="142"/>
      <c r="R541" s="136"/>
      <c r="S541" s="136"/>
      <c r="T541" s="136"/>
      <c r="U541" s="136"/>
      <c r="V541" s="136"/>
      <c r="W541" s="136"/>
      <c r="X541" s="136"/>
      <c r="Y541" s="136"/>
      <c r="Z541" s="136"/>
      <c r="AA541" s="136"/>
      <c r="AB541" s="136"/>
      <c r="AC541" s="136"/>
      <c r="AD541" s="136"/>
      <c r="AE541" s="136"/>
      <c r="AF541" s="136"/>
      <c r="AG541" s="136"/>
      <c r="AH541" s="136"/>
      <c r="AI541" s="136"/>
      <c r="AJ541" s="136"/>
      <c r="AK541" s="136"/>
      <c r="AL541" s="136"/>
      <c r="AM541" s="136"/>
      <c r="AN541" s="136"/>
      <c r="AO541" s="136"/>
      <c r="AP541" s="136"/>
      <c r="AQ541" s="136"/>
      <c r="AR541" s="136"/>
      <c r="AS541" s="136"/>
      <c r="AT541" s="136"/>
      <c r="AU541" s="136"/>
      <c r="AV541" s="136"/>
      <c r="AW541" s="136"/>
      <c r="AX541" s="136"/>
      <c r="AY541" s="136"/>
      <c r="AZ541" s="136"/>
      <c r="BA541" s="136"/>
      <c r="BB541" s="136"/>
      <c r="BC541" s="136"/>
      <c r="BD541" s="136"/>
    </row>
    <row r="542" spans="1:56" x14ac:dyDescent="0.2">
      <c r="A542" s="193" t="s">
        <v>126</v>
      </c>
      <c r="B542" s="175" t="s">
        <v>104</v>
      </c>
      <c r="C542" s="176" t="s">
        <v>105</v>
      </c>
      <c r="D542" s="177"/>
      <c r="E542" s="178"/>
      <c r="F542" s="179"/>
      <c r="G542" s="179"/>
      <c r="H542" s="170"/>
      <c r="I542" s="170">
        <f>SUM(I549:I549)</f>
        <v>0</v>
      </c>
      <c r="J542" s="170"/>
      <c r="K542" s="170">
        <f>SUM(K549:K549)</f>
        <v>0</v>
      </c>
      <c r="L542" s="170"/>
      <c r="M542" s="170">
        <f>SUM(M549:M549)</f>
        <v>0</v>
      </c>
      <c r="N542" s="144"/>
      <c r="O542" s="144"/>
      <c r="P542" s="145"/>
      <c r="Q542" s="144">
        <f>SUM(Q549:Q549)</f>
        <v>0</v>
      </c>
      <c r="AA542" t="s">
        <v>127</v>
      </c>
    </row>
    <row r="543" spans="1:56" ht="78.75" x14ac:dyDescent="0.2">
      <c r="A543" s="180">
        <v>323</v>
      </c>
      <c r="B543" s="158" t="s">
        <v>805</v>
      </c>
      <c r="C543" s="159" t="s">
        <v>806</v>
      </c>
      <c r="D543" s="160" t="s">
        <v>211</v>
      </c>
      <c r="E543" s="161">
        <v>1</v>
      </c>
      <c r="F543" s="195"/>
      <c r="G543" s="186">
        <f t="shared" ref="G543:G549" si="56">ROUND(E543*F543,2)</f>
        <v>0</v>
      </c>
      <c r="H543" s="164"/>
      <c r="I543" s="164"/>
      <c r="J543" s="164"/>
      <c r="K543" s="164"/>
      <c r="L543" s="164"/>
      <c r="M543" s="164"/>
      <c r="N543" s="155"/>
      <c r="O543" s="155"/>
      <c r="P543" s="156"/>
      <c r="Q543" s="155"/>
    </row>
    <row r="544" spans="1:56" x14ac:dyDescent="0.2">
      <c r="A544" s="180">
        <v>324</v>
      </c>
      <c r="B544" s="158" t="s">
        <v>807</v>
      </c>
      <c r="C544" s="159" t="s">
        <v>808</v>
      </c>
      <c r="D544" s="160" t="s">
        <v>551</v>
      </c>
      <c r="E544" s="161">
        <v>14</v>
      </c>
      <c r="F544" s="195"/>
      <c r="G544" s="186">
        <f t="shared" si="56"/>
        <v>0</v>
      </c>
      <c r="H544" s="164"/>
      <c r="I544" s="164"/>
      <c r="J544" s="164"/>
      <c r="K544" s="164"/>
      <c r="L544" s="164"/>
      <c r="M544" s="164"/>
      <c r="N544" s="155"/>
      <c r="O544" s="155"/>
      <c r="P544" s="156"/>
      <c r="Q544" s="155"/>
    </row>
    <row r="545" spans="1:56" x14ac:dyDescent="0.2">
      <c r="A545" s="180">
        <v>325</v>
      </c>
      <c r="B545" s="158" t="s">
        <v>809</v>
      </c>
      <c r="C545" s="159" t="s">
        <v>810</v>
      </c>
      <c r="D545" s="160" t="s">
        <v>551</v>
      </c>
      <c r="E545" s="161">
        <v>0</v>
      </c>
      <c r="F545" s="195"/>
      <c r="G545" s="186">
        <f t="shared" si="56"/>
        <v>0</v>
      </c>
      <c r="H545" s="164"/>
      <c r="I545" s="164"/>
      <c r="J545" s="164"/>
      <c r="K545" s="164"/>
      <c r="L545" s="164"/>
      <c r="M545" s="164"/>
      <c r="N545" s="155"/>
      <c r="O545" s="155"/>
      <c r="P545" s="156"/>
      <c r="Q545" s="155"/>
    </row>
    <row r="546" spans="1:56" x14ac:dyDescent="0.2">
      <c r="A546" s="180">
        <v>326</v>
      </c>
      <c r="B546" s="158" t="s">
        <v>811</v>
      </c>
      <c r="C546" s="159" t="s">
        <v>812</v>
      </c>
      <c r="D546" s="160" t="s">
        <v>748</v>
      </c>
      <c r="E546" s="161">
        <v>148</v>
      </c>
      <c r="F546" s="195"/>
      <c r="G546" s="186">
        <f t="shared" si="56"/>
        <v>0</v>
      </c>
      <c r="H546" s="164"/>
      <c r="I546" s="164"/>
      <c r="J546" s="164"/>
      <c r="K546" s="164"/>
      <c r="L546" s="164"/>
      <c r="M546" s="164"/>
      <c r="N546" s="155"/>
      <c r="O546" s="155"/>
      <c r="P546" s="156"/>
      <c r="Q546" s="155"/>
    </row>
    <row r="547" spans="1:56" x14ac:dyDescent="0.2">
      <c r="A547" s="180">
        <v>327</v>
      </c>
      <c r="B547" s="158" t="s">
        <v>813</v>
      </c>
      <c r="C547" s="159" t="s">
        <v>814</v>
      </c>
      <c r="D547" s="160" t="s">
        <v>551</v>
      </c>
      <c r="E547" s="161">
        <v>13</v>
      </c>
      <c r="F547" s="195"/>
      <c r="G547" s="186">
        <f t="shared" si="56"/>
        <v>0</v>
      </c>
      <c r="H547" s="164"/>
      <c r="I547" s="164"/>
      <c r="J547" s="164"/>
      <c r="K547" s="164"/>
      <c r="L547" s="164"/>
      <c r="M547" s="164"/>
      <c r="N547" s="155"/>
      <c r="O547" s="155"/>
      <c r="P547" s="156"/>
      <c r="Q547" s="155"/>
    </row>
    <row r="548" spans="1:56" x14ac:dyDescent="0.2">
      <c r="A548" s="180">
        <v>328</v>
      </c>
      <c r="B548" s="158" t="s">
        <v>815</v>
      </c>
      <c r="C548" s="159" t="s">
        <v>816</v>
      </c>
      <c r="D548" s="160" t="s">
        <v>748</v>
      </c>
      <c r="E548" s="161">
        <v>148</v>
      </c>
      <c r="F548" s="195"/>
      <c r="G548" s="186">
        <f t="shared" si="56"/>
        <v>0</v>
      </c>
      <c r="H548" s="164"/>
      <c r="I548" s="164"/>
      <c r="J548" s="164"/>
      <c r="K548" s="164"/>
      <c r="L548" s="164"/>
      <c r="M548" s="164"/>
      <c r="N548" s="155"/>
      <c r="O548" s="155"/>
      <c r="P548" s="156"/>
      <c r="Q548" s="155"/>
    </row>
    <row r="549" spans="1:56" outlineLevel="1" x14ac:dyDescent="0.2">
      <c r="A549" s="180">
        <v>329</v>
      </c>
      <c r="B549" s="158" t="s">
        <v>817</v>
      </c>
      <c r="C549" s="159" t="s">
        <v>818</v>
      </c>
      <c r="D549" s="160" t="s">
        <v>551</v>
      </c>
      <c r="E549" s="161">
        <v>6</v>
      </c>
      <c r="F549" s="185"/>
      <c r="G549" s="186">
        <f t="shared" si="56"/>
        <v>0</v>
      </c>
      <c r="H549" s="153"/>
      <c r="I549" s="154">
        <f>ROUND(E549*H549,2)</f>
        <v>0</v>
      </c>
      <c r="J549" s="153"/>
      <c r="K549" s="154">
        <f>ROUND(E549*J549,2)</f>
        <v>0</v>
      </c>
      <c r="L549" s="154">
        <v>21</v>
      </c>
      <c r="M549" s="154">
        <f>G549*(1+L549/100)</f>
        <v>0</v>
      </c>
      <c r="N549" s="142"/>
      <c r="O549" s="142"/>
      <c r="P549" s="143">
        <v>0</v>
      </c>
      <c r="Q549" s="142">
        <f>ROUND(E549*P549,2)</f>
        <v>0</v>
      </c>
      <c r="R549" s="136"/>
      <c r="S549" s="136"/>
      <c r="T549" s="136"/>
      <c r="U549" s="136"/>
      <c r="V549" s="136"/>
      <c r="W549" s="136"/>
      <c r="X549" s="136"/>
      <c r="Y549" s="136"/>
      <c r="Z549" s="136"/>
      <c r="AA549" s="136" t="s">
        <v>696</v>
      </c>
      <c r="AB549" s="136"/>
      <c r="AC549" s="136"/>
      <c r="AD549" s="136"/>
      <c r="AE549" s="136"/>
      <c r="AF549" s="136"/>
      <c r="AG549" s="136"/>
      <c r="AH549" s="136"/>
      <c r="AI549" s="136"/>
      <c r="AJ549" s="136"/>
      <c r="AK549" s="136"/>
      <c r="AL549" s="136"/>
      <c r="AM549" s="136"/>
      <c r="AN549" s="136"/>
      <c r="AO549" s="136"/>
      <c r="AP549" s="136"/>
      <c r="AQ549" s="136"/>
      <c r="AR549" s="136"/>
      <c r="AS549" s="136"/>
      <c r="AT549" s="136"/>
      <c r="AU549" s="136"/>
      <c r="AV549" s="136"/>
      <c r="AW549" s="136"/>
      <c r="AX549" s="136"/>
      <c r="AY549" s="136"/>
      <c r="AZ549" s="136"/>
      <c r="BA549" s="136"/>
      <c r="BB549" s="136"/>
      <c r="BC549" s="136"/>
      <c r="BD549" s="136"/>
    </row>
    <row r="550" spans="1:56" ht="25.5" outlineLevel="1" x14ac:dyDescent="0.2">
      <c r="A550" s="180"/>
      <c r="B550" s="238"/>
      <c r="C550" s="241" t="s">
        <v>997</v>
      </c>
      <c r="D550" s="160"/>
      <c r="E550" s="161"/>
      <c r="F550" s="185"/>
      <c r="G550" s="195">
        <f>SUM(G543:G549)</f>
        <v>0</v>
      </c>
      <c r="H550" s="153"/>
      <c r="I550" s="154"/>
      <c r="J550" s="153"/>
      <c r="K550" s="154"/>
      <c r="L550" s="154"/>
      <c r="M550" s="154"/>
      <c r="N550" s="142"/>
      <c r="O550" s="142"/>
      <c r="P550" s="143"/>
      <c r="Q550" s="142"/>
      <c r="R550" s="136"/>
      <c r="S550" s="136"/>
      <c r="T550" s="136"/>
      <c r="U550" s="136"/>
      <c r="V550" s="136"/>
      <c r="W550" s="136"/>
      <c r="X550" s="136"/>
      <c r="Y550" s="136"/>
      <c r="Z550" s="136"/>
      <c r="AA550" s="136"/>
      <c r="AB550" s="136"/>
      <c r="AC550" s="136"/>
      <c r="AD550" s="136"/>
      <c r="AE550" s="136"/>
      <c r="AF550" s="136"/>
      <c r="AG550" s="136"/>
      <c r="AH550" s="136"/>
      <c r="AI550" s="136"/>
      <c r="AJ550" s="136"/>
      <c r="AK550" s="136"/>
      <c r="AL550" s="136"/>
      <c r="AM550" s="136"/>
      <c r="AN550" s="136"/>
      <c r="AO550" s="136"/>
      <c r="AP550" s="136"/>
      <c r="AQ550" s="136"/>
      <c r="AR550" s="136"/>
      <c r="AS550" s="136"/>
      <c r="AT550" s="136"/>
      <c r="AU550" s="136"/>
      <c r="AV550" s="136"/>
      <c r="AW550" s="136"/>
      <c r="AX550" s="136"/>
      <c r="AY550" s="136"/>
      <c r="AZ550" s="136"/>
      <c r="BA550" s="136"/>
      <c r="BB550" s="136"/>
      <c r="BC550" s="136"/>
      <c r="BD550" s="136"/>
    </row>
    <row r="551" spans="1:56" ht="25.5" x14ac:dyDescent="0.2">
      <c r="A551" s="193" t="s">
        <v>126</v>
      </c>
      <c r="B551" s="175" t="s">
        <v>801</v>
      </c>
      <c r="C551" s="176" t="s">
        <v>802</v>
      </c>
      <c r="D551" s="177"/>
      <c r="E551" s="178"/>
      <c r="F551" s="179"/>
      <c r="G551" s="179"/>
      <c r="H551" s="170"/>
      <c r="I551" s="170">
        <f>SUM(I552:I554)</f>
        <v>0</v>
      </c>
      <c r="J551" s="170"/>
      <c r="K551" s="170">
        <f>SUM(K552:K554)</f>
        <v>0</v>
      </c>
      <c r="L551" s="170"/>
      <c r="M551" s="170">
        <f>SUM(M552:M554)</f>
        <v>0</v>
      </c>
      <c r="N551" s="144"/>
      <c r="O551" s="144"/>
      <c r="P551" s="145"/>
      <c r="Q551" s="144">
        <f>SUM(Q577:Q577)</f>
        <v>0</v>
      </c>
      <c r="AA551" t="s">
        <v>127</v>
      </c>
    </row>
    <row r="552" spans="1:56" x14ac:dyDescent="0.2">
      <c r="A552" s="180">
        <v>330</v>
      </c>
      <c r="B552" s="158" t="s">
        <v>751</v>
      </c>
      <c r="C552" s="159" t="s">
        <v>752</v>
      </c>
      <c r="D552" s="160" t="s">
        <v>155</v>
      </c>
      <c r="E552" s="161">
        <v>4</v>
      </c>
      <c r="F552" s="205"/>
      <c r="G552" s="186">
        <f t="shared" ref="G552:G575" si="57">ROUND(E552*F552,2)</f>
        <v>0</v>
      </c>
      <c r="H552" s="157"/>
      <c r="I552" s="157"/>
      <c r="J552" s="157"/>
      <c r="K552" s="157"/>
      <c r="L552" s="157"/>
      <c r="M552" s="157"/>
      <c r="N552" s="155"/>
      <c r="O552" s="155"/>
      <c r="P552" s="156"/>
      <c r="Q552" s="155"/>
    </row>
    <row r="553" spans="1:56" ht="22.5" x14ac:dyDescent="0.2">
      <c r="A553" s="180">
        <v>331</v>
      </c>
      <c r="B553" s="158" t="s">
        <v>753</v>
      </c>
      <c r="C553" s="159" t="s">
        <v>754</v>
      </c>
      <c r="D553" s="160" t="s">
        <v>155</v>
      </c>
      <c r="E553" s="161">
        <v>4</v>
      </c>
      <c r="F553" s="205"/>
      <c r="G553" s="186">
        <f t="shared" si="57"/>
        <v>0</v>
      </c>
      <c r="H553" s="157"/>
      <c r="I553" s="157"/>
      <c r="J553" s="157"/>
      <c r="K553" s="157"/>
      <c r="L553" s="157"/>
      <c r="M553" s="157"/>
      <c r="N553" s="155"/>
      <c r="O553" s="155"/>
      <c r="P553" s="156"/>
      <c r="Q553" s="155"/>
    </row>
    <row r="554" spans="1:56" x14ac:dyDescent="0.2">
      <c r="A554" s="180">
        <v>332</v>
      </c>
      <c r="B554" s="158" t="s">
        <v>755</v>
      </c>
      <c r="C554" s="159" t="s">
        <v>756</v>
      </c>
      <c r="D554" s="160" t="s">
        <v>155</v>
      </c>
      <c r="E554" s="161">
        <v>4</v>
      </c>
      <c r="F554" s="205"/>
      <c r="G554" s="186">
        <f t="shared" si="57"/>
        <v>0</v>
      </c>
      <c r="H554" s="157"/>
      <c r="I554" s="157"/>
      <c r="J554" s="157"/>
      <c r="K554" s="157"/>
      <c r="L554" s="157"/>
      <c r="M554" s="157"/>
      <c r="N554" s="155"/>
      <c r="O554" s="155"/>
      <c r="P554" s="156"/>
      <c r="Q554" s="155"/>
    </row>
    <row r="555" spans="1:56" x14ac:dyDescent="0.2">
      <c r="A555" s="180">
        <v>333</v>
      </c>
      <c r="B555" s="158" t="s">
        <v>757</v>
      </c>
      <c r="C555" s="159" t="s">
        <v>758</v>
      </c>
      <c r="D555" s="160" t="s">
        <v>155</v>
      </c>
      <c r="E555" s="161">
        <v>20</v>
      </c>
      <c r="F555" s="205"/>
      <c r="G555" s="186">
        <f t="shared" si="57"/>
        <v>0</v>
      </c>
      <c r="H555" s="157"/>
      <c r="I555" s="157"/>
      <c r="J555" s="157"/>
      <c r="K555" s="157"/>
      <c r="L555" s="157"/>
      <c r="M555" s="157"/>
      <c r="N555" s="155"/>
      <c r="O555" s="155"/>
      <c r="P555" s="156"/>
      <c r="Q555" s="155"/>
    </row>
    <row r="556" spans="1:56" ht="22.5" x14ac:dyDescent="0.2">
      <c r="A556" s="180">
        <v>334</v>
      </c>
      <c r="B556" s="158" t="s">
        <v>759</v>
      </c>
      <c r="C556" s="159" t="s">
        <v>760</v>
      </c>
      <c r="D556" s="160" t="s">
        <v>155</v>
      </c>
      <c r="E556" s="161">
        <v>4</v>
      </c>
      <c r="F556" s="205"/>
      <c r="G556" s="186">
        <f t="shared" si="57"/>
        <v>0</v>
      </c>
      <c r="H556" s="157"/>
      <c r="I556" s="157"/>
      <c r="J556" s="157"/>
      <c r="K556" s="157"/>
      <c r="L556" s="157"/>
      <c r="M556" s="157"/>
      <c r="N556" s="155"/>
      <c r="O556" s="155"/>
      <c r="P556" s="156"/>
      <c r="Q556" s="155"/>
    </row>
    <row r="557" spans="1:56" x14ac:dyDescent="0.2">
      <c r="A557" s="180">
        <v>335</v>
      </c>
      <c r="B557" s="158" t="s">
        <v>761</v>
      </c>
      <c r="C557" s="159" t="s">
        <v>762</v>
      </c>
      <c r="D557" s="160" t="s">
        <v>155</v>
      </c>
      <c r="E557" s="161">
        <v>4</v>
      </c>
      <c r="F557" s="205"/>
      <c r="G557" s="186">
        <f t="shared" si="57"/>
        <v>0</v>
      </c>
      <c r="H557" s="157"/>
      <c r="I557" s="157"/>
      <c r="J557" s="157"/>
      <c r="K557" s="157"/>
      <c r="L557" s="157"/>
      <c r="M557" s="157"/>
      <c r="N557" s="155"/>
      <c r="O557" s="155"/>
      <c r="P557" s="156"/>
      <c r="Q557" s="155"/>
    </row>
    <row r="558" spans="1:56" ht="22.5" x14ac:dyDescent="0.2">
      <c r="A558" s="180">
        <v>336</v>
      </c>
      <c r="B558" s="158" t="s">
        <v>763</v>
      </c>
      <c r="C558" s="159" t="s">
        <v>764</v>
      </c>
      <c r="D558" s="160" t="s">
        <v>155</v>
      </c>
      <c r="E558" s="161">
        <v>12</v>
      </c>
      <c r="F558" s="205"/>
      <c r="G558" s="186">
        <f t="shared" si="57"/>
        <v>0</v>
      </c>
      <c r="H558" s="157"/>
      <c r="I558" s="157"/>
      <c r="J558" s="157"/>
      <c r="K558" s="157"/>
      <c r="L558" s="157"/>
      <c r="M558" s="157"/>
      <c r="N558" s="155"/>
      <c r="O558" s="155"/>
      <c r="P558" s="156"/>
      <c r="Q558" s="155"/>
    </row>
    <row r="559" spans="1:56" ht="22.5" x14ac:dyDescent="0.2">
      <c r="A559" s="180">
        <v>337</v>
      </c>
      <c r="B559" s="158" t="s">
        <v>765</v>
      </c>
      <c r="C559" s="159" t="s">
        <v>766</v>
      </c>
      <c r="D559" s="160" t="s">
        <v>155</v>
      </c>
      <c r="E559" s="161">
        <v>8</v>
      </c>
      <c r="F559" s="205"/>
      <c r="G559" s="186">
        <f t="shared" si="57"/>
        <v>0</v>
      </c>
      <c r="H559" s="157"/>
      <c r="I559" s="157"/>
      <c r="J559" s="157"/>
      <c r="K559" s="157"/>
      <c r="L559" s="157"/>
      <c r="M559" s="157"/>
      <c r="N559" s="155"/>
      <c r="O559" s="155"/>
      <c r="P559" s="156"/>
      <c r="Q559" s="155"/>
    </row>
    <row r="560" spans="1:56" ht="22.5" x14ac:dyDescent="0.2">
      <c r="A560" s="180">
        <v>338</v>
      </c>
      <c r="B560" s="158" t="s">
        <v>767</v>
      </c>
      <c r="C560" s="159" t="s">
        <v>768</v>
      </c>
      <c r="D560" s="160" t="s">
        <v>155</v>
      </c>
      <c r="E560" s="161">
        <v>8</v>
      </c>
      <c r="F560" s="205"/>
      <c r="G560" s="186">
        <f t="shared" si="57"/>
        <v>0</v>
      </c>
      <c r="H560" s="157"/>
      <c r="I560" s="157"/>
      <c r="J560" s="157"/>
      <c r="K560" s="157"/>
      <c r="L560" s="157"/>
      <c r="M560" s="157"/>
      <c r="N560" s="155"/>
      <c r="O560" s="155"/>
      <c r="P560" s="156"/>
      <c r="Q560" s="155"/>
    </row>
    <row r="561" spans="1:20" ht="22.5" x14ac:dyDescent="0.2">
      <c r="A561" s="180">
        <v>339</v>
      </c>
      <c r="B561" s="158" t="s">
        <v>769</v>
      </c>
      <c r="C561" s="159" t="s">
        <v>770</v>
      </c>
      <c r="D561" s="160" t="s">
        <v>155</v>
      </c>
      <c r="E561" s="161">
        <v>28</v>
      </c>
      <c r="F561" s="205"/>
      <c r="G561" s="186">
        <f t="shared" si="57"/>
        <v>0</v>
      </c>
      <c r="H561" s="157"/>
      <c r="I561" s="157"/>
      <c r="J561" s="157"/>
      <c r="K561" s="157"/>
      <c r="L561" s="157"/>
      <c r="M561" s="157"/>
      <c r="N561" s="155"/>
      <c r="O561" s="155"/>
      <c r="P561" s="156"/>
      <c r="Q561" s="155"/>
    </row>
    <row r="562" spans="1:20" ht="22.5" x14ac:dyDescent="0.2">
      <c r="A562" s="180">
        <v>340</v>
      </c>
      <c r="B562" s="158" t="s">
        <v>771</v>
      </c>
      <c r="C562" s="159" t="s">
        <v>772</v>
      </c>
      <c r="D562" s="160" t="s">
        <v>155</v>
      </c>
      <c r="E562" s="161">
        <v>28</v>
      </c>
      <c r="F562" s="205"/>
      <c r="G562" s="186">
        <f t="shared" si="57"/>
        <v>0</v>
      </c>
      <c r="H562" s="157"/>
      <c r="I562" s="157"/>
      <c r="J562" s="157"/>
      <c r="K562" s="157"/>
      <c r="L562" s="157"/>
      <c r="M562" s="157"/>
      <c r="N562" s="155"/>
      <c r="O562" s="155"/>
      <c r="P562" s="156"/>
      <c r="Q562" s="155"/>
    </row>
    <row r="563" spans="1:20" x14ac:dyDescent="0.2">
      <c r="A563" s="180">
        <v>341</v>
      </c>
      <c r="B563" s="158" t="s">
        <v>773</v>
      </c>
      <c r="C563" s="159" t="s">
        <v>774</v>
      </c>
      <c r="D563" s="160" t="s">
        <v>155</v>
      </c>
      <c r="E563" s="161">
        <v>4</v>
      </c>
      <c r="F563" s="205"/>
      <c r="G563" s="186">
        <f t="shared" si="57"/>
        <v>0</v>
      </c>
      <c r="H563" s="157"/>
      <c r="I563" s="157"/>
      <c r="J563" s="157"/>
      <c r="K563" s="157"/>
      <c r="L563" s="157"/>
      <c r="M563" s="157"/>
      <c r="N563" s="155"/>
      <c r="O563" s="155"/>
      <c r="P563" s="156"/>
      <c r="Q563" s="155"/>
    </row>
    <row r="564" spans="1:20" ht="22.5" x14ac:dyDescent="0.2">
      <c r="A564" s="180">
        <v>342</v>
      </c>
      <c r="B564" s="158" t="s">
        <v>775</v>
      </c>
      <c r="C564" s="159" t="s">
        <v>776</v>
      </c>
      <c r="D564" s="160" t="s">
        <v>155</v>
      </c>
      <c r="E564" s="161">
        <v>60</v>
      </c>
      <c r="F564" s="205"/>
      <c r="G564" s="186">
        <f t="shared" si="57"/>
        <v>0</v>
      </c>
      <c r="H564" s="157"/>
      <c r="I564" s="157"/>
      <c r="J564" s="157"/>
      <c r="K564" s="157"/>
      <c r="L564" s="157"/>
      <c r="M564" s="157"/>
      <c r="N564" s="155"/>
      <c r="O564" s="155"/>
      <c r="P564" s="156"/>
      <c r="Q564" s="155"/>
    </row>
    <row r="565" spans="1:20" ht="22.5" x14ac:dyDescent="0.2">
      <c r="A565" s="180">
        <v>343</v>
      </c>
      <c r="B565" s="158" t="s">
        <v>777</v>
      </c>
      <c r="C565" s="159" t="s">
        <v>778</v>
      </c>
      <c r="D565" s="160" t="s">
        <v>155</v>
      </c>
      <c r="E565" s="161">
        <v>20</v>
      </c>
      <c r="F565" s="205"/>
      <c r="G565" s="186">
        <v>0</v>
      </c>
      <c r="H565" s="157"/>
      <c r="I565" s="157"/>
      <c r="J565" s="157"/>
      <c r="K565" s="157"/>
      <c r="L565" s="157"/>
      <c r="M565" s="157"/>
      <c r="N565" s="155"/>
      <c r="O565" s="155"/>
      <c r="P565" s="156"/>
      <c r="Q565" s="155"/>
    </row>
    <row r="566" spans="1:20" x14ac:dyDescent="0.2">
      <c r="A566" s="180">
        <v>344</v>
      </c>
      <c r="B566" s="158" t="s">
        <v>779</v>
      </c>
      <c r="C566" s="159" t="s">
        <v>780</v>
      </c>
      <c r="D566" s="160" t="s">
        <v>155</v>
      </c>
      <c r="E566" s="161">
        <v>8</v>
      </c>
      <c r="F566" s="205"/>
      <c r="G566" s="186">
        <f t="shared" si="57"/>
        <v>0</v>
      </c>
      <c r="H566" s="157"/>
      <c r="I566" s="157"/>
      <c r="J566" s="157"/>
      <c r="K566" s="157"/>
      <c r="L566" s="157"/>
      <c r="M566" s="157"/>
      <c r="N566" s="155"/>
      <c r="O566" s="155"/>
      <c r="P566" s="156"/>
      <c r="Q566" s="155"/>
    </row>
    <row r="567" spans="1:20" ht="22.5" x14ac:dyDescent="0.2">
      <c r="A567" s="180">
        <v>345</v>
      </c>
      <c r="B567" s="158" t="s">
        <v>781</v>
      </c>
      <c r="C567" s="159" t="s">
        <v>782</v>
      </c>
      <c r="D567" s="160" t="s">
        <v>155</v>
      </c>
      <c r="E567" s="161">
        <v>3</v>
      </c>
      <c r="F567" s="205"/>
      <c r="G567" s="186">
        <f t="shared" si="57"/>
        <v>0</v>
      </c>
      <c r="H567" s="157"/>
      <c r="I567" s="157"/>
      <c r="J567" s="157"/>
      <c r="K567" s="157"/>
      <c r="L567" s="157"/>
      <c r="M567" s="157"/>
      <c r="N567" s="155"/>
      <c r="O567" s="155"/>
      <c r="P567" s="156"/>
      <c r="Q567" s="155"/>
    </row>
    <row r="568" spans="1:20" ht="22.5" x14ac:dyDescent="0.2">
      <c r="A568" s="180">
        <v>346</v>
      </c>
      <c r="B568" s="158" t="s">
        <v>783</v>
      </c>
      <c r="C568" s="159" t="s">
        <v>784</v>
      </c>
      <c r="D568" s="160" t="s">
        <v>155</v>
      </c>
      <c r="E568" s="161">
        <v>4</v>
      </c>
      <c r="F568" s="205"/>
      <c r="G568" s="186">
        <f t="shared" si="57"/>
        <v>0</v>
      </c>
      <c r="H568" s="157"/>
      <c r="I568" s="157"/>
      <c r="J568" s="157"/>
      <c r="K568" s="157"/>
      <c r="L568" s="157"/>
      <c r="M568" s="157"/>
      <c r="N568" s="155"/>
      <c r="O568" s="155"/>
      <c r="P568" s="156"/>
      <c r="Q568" s="155"/>
    </row>
    <row r="569" spans="1:20" x14ac:dyDescent="0.2">
      <c r="A569" s="180">
        <v>347</v>
      </c>
      <c r="B569" s="158" t="s">
        <v>785</v>
      </c>
      <c r="C569" s="159" t="s">
        <v>786</v>
      </c>
      <c r="D569" s="160" t="s">
        <v>176</v>
      </c>
      <c r="E569" s="161">
        <v>340</v>
      </c>
      <c r="F569" s="205"/>
      <c r="G569" s="186">
        <f t="shared" si="57"/>
        <v>0</v>
      </c>
      <c r="H569" s="157"/>
      <c r="I569" s="157"/>
      <c r="J569" s="157"/>
      <c r="K569" s="157"/>
      <c r="L569" s="157"/>
      <c r="M569" s="157"/>
      <c r="N569" s="155"/>
      <c r="O569" s="155"/>
      <c r="P569" s="156"/>
      <c r="Q569" s="155"/>
    </row>
    <row r="570" spans="1:20" x14ac:dyDescent="0.2">
      <c r="A570" s="180">
        <v>348</v>
      </c>
      <c r="B570" s="158" t="s">
        <v>787</v>
      </c>
      <c r="C570" s="159" t="s">
        <v>788</v>
      </c>
      <c r="D570" s="160" t="s">
        <v>176</v>
      </c>
      <c r="E570" s="161">
        <v>320</v>
      </c>
      <c r="F570" s="205"/>
      <c r="G570" s="186">
        <f t="shared" si="57"/>
        <v>0</v>
      </c>
      <c r="H570" s="157"/>
      <c r="I570" s="157"/>
      <c r="J570" s="157"/>
      <c r="K570" s="157"/>
      <c r="L570" s="157"/>
      <c r="M570" s="157"/>
      <c r="N570" s="155"/>
      <c r="O570" s="155"/>
      <c r="P570" s="156"/>
      <c r="Q570" s="155"/>
    </row>
    <row r="571" spans="1:20" ht="22.5" x14ac:dyDescent="0.2">
      <c r="A571" s="180">
        <v>349</v>
      </c>
      <c r="B571" s="158" t="s">
        <v>789</v>
      </c>
      <c r="C571" s="159" t="s">
        <v>819</v>
      </c>
      <c r="D571" s="160" t="s">
        <v>176</v>
      </c>
      <c r="E571" s="161">
        <v>105</v>
      </c>
      <c r="F571" s="205"/>
      <c r="G571" s="186">
        <f t="shared" si="57"/>
        <v>0</v>
      </c>
      <c r="H571" s="157"/>
      <c r="I571" s="157"/>
      <c r="J571" s="157"/>
      <c r="K571" s="157"/>
      <c r="L571" s="157"/>
      <c r="M571" s="157"/>
      <c r="N571" s="155"/>
      <c r="O571" s="155"/>
      <c r="P571" s="156"/>
      <c r="Q571" s="155"/>
    </row>
    <row r="572" spans="1:20" x14ac:dyDescent="0.2">
      <c r="A572" s="180">
        <v>350</v>
      </c>
      <c r="B572" s="158" t="s">
        <v>790</v>
      </c>
      <c r="C572" s="159" t="s">
        <v>791</v>
      </c>
      <c r="D572" s="160" t="s">
        <v>176</v>
      </c>
      <c r="E572" s="161">
        <v>40</v>
      </c>
      <c r="F572" s="205"/>
      <c r="G572" s="186">
        <f t="shared" si="57"/>
        <v>0</v>
      </c>
      <c r="H572" s="157"/>
      <c r="I572" s="157"/>
      <c r="J572" s="157"/>
      <c r="K572" s="157"/>
      <c r="L572" s="157"/>
      <c r="M572" s="157"/>
      <c r="N572" s="155"/>
      <c r="O572" s="155"/>
      <c r="P572" s="156"/>
      <c r="Q572" s="155"/>
    </row>
    <row r="573" spans="1:20" x14ac:dyDescent="0.2">
      <c r="A573" s="180">
        <v>351</v>
      </c>
      <c r="B573" s="158" t="s">
        <v>792</v>
      </c>
      <c r="C573" s="159" t="s">
        <v>793</v>
      </c>
      <c r="D573" s="160" t="s">
        <v>794</v>
      </c>
      <c r="E573" s="161">
        <v>1</v>
      </c>
      <c r="F573" s="205"/>
      <c r="G573" s="186">
        <f t="shared" si="57"/>
        <v>0</v>
      </c>
      <c r="H573" s="157"/>
      <c r="I573" s="157"/>
      <c r="J573" s="157"/>
      <c r="K573" s="157"/>
      <c r="L573" s="157"/>
      <c r="M573" s="157"/>
      <c r="N573" s="155"/>
      <c r="O573" s="155"/>
      <c r="P573" s="156"/>
      <c r="Q573" s="155"/>
    </row>
    <row r="574" spans="1:20" ht="22.5" x14ac:dyDescent="0.2">
      <c r="A574" s="180">
        <v>352</v>
      </c>
      <c r="B574" s="158" t="s">
        <v>795</v>
      </c>
      <c r="C574" s="159" t="s">
        <v>796</v>
      </c>
      <c r="D574" s="160" t="s">
        <v>473</v>
      </c>
      <c r="E574" s="161">
        <v>40</v>
      </c>
      <c r="F574" s="205"/>
      <c r="G574" s="186">
        <f t="shared" si="57"/>
        <v>0</v>
      </c>
      <c r="H574" s="157"/>
      <c r="I574" s="157"/>
      <c r="J574" s="157"/>
      <c r="K574" s="157"/>
      <c r="L574" s="157"/>
      <c r="M574" s="157"/>
      <c r="N574" s="155"/>
      <c r="O574" s="155"/>
      <c r="P574" s="156"/>
      <c r="Q574" s="155"/>
    </row>
    <row r="575" spans="1:20" x14ac:dyDescent="0.2">
      <c r="A575" s="180">
        <v>353</v>
      </c>
      <c r="B575" s="158" t="s">
        <v>797</v>
      </c>
      <c r="C575" s="159" t="s">
        <v>798</v>
      </c>
      <c r="D575" s="160" t="s">
        <v>794</v>
      </c>
      <c r="E575" s="161">
        <v>1</v>
      </c>
      <c r="F575" s="205"/>
      <c r="G575" s="186">
        <f t="shared" si="57"/>
        <v>0</v>
      </c>
      <c r="H575" s="157"/>
      <c r="I575" s="157"/>
      <c r="J575" s="157"/>
      <c r="K575" s="157"/>
      <c r="L575" s="157"/>
      <c r="M575" s="157"/>
      <c r="N575" s="155"/>
      <c r="O575" s="155"/>
      <c r="P575" s="156"/>
      <c r="Q575" s="155"/>
    </row>
    <row r="576" spans="1:20" x14ac:dyDescent="0.2">
      <c r="A576" s="180">
        <v>354</v>
      </c>
      <c r="B576" s="158" t="s">
        <v>799</v>
      </c>
      <c r="C576" s="159" t="s">
        <v>800</v>
      </c>
      <c r="D576" s="160" t="s">
        <v>451</v>
      </c>
      <c r="E576" s="161">
        <v>1</v>
      </c>
      <c r="F576" s="185"/>
      <c r="G576" s="186">
        <f t="shared" ref="G576" si="58">ROUND(E576*F576,2)</f>
        <v>0</v>
      </c>
      <c r="H576" s="157"/>
      <c r="I576" s="157"/>
      <c r="J576" s="157"/>
      <c r="K576" s="157"/>
      <c r="L576" s="157"/>
      <c r="M576" s="157"/>
      <c r="N576" s="155"/>
      <c r="O576" s="155"/>
      <c r="P576" s="156"/>
      <c r="Q576" s="155"/>
      <c r="T576" s="5"/>
    </row>
    <row r="577" spans="1:56" ht="25.5" outlineLevel="1" x14ac:dyDescent="0.2">
      <c r="A577" s="243"/>
      <c r="B577" s="210"/>
      <c r="C577" s="241" t="s">
        <v>996</v>
      </c>
      <c r="D577" s="211"/>
      <c r="E577" s="212"/>
      <c r="F577" s="213"/>
      <c r="G577" s="244">
        <f>SUM(G552:G576)</f>
        <v>0</v>
      </c>
      <c r="H577" s="162"/>
      <c r="I577" s="163">
        <f t="shared" ref="I577" si="59">ROUND(E577*H577,2)</f>
        <v>0</v>
      </c>
      <c r="J577" s="162"/>
      <c r="K577" s="163">
        <f t="shared" ref="K577" si="60">ROUND(E577*J577,2)</f>
        <v>0</v>
      </c>
      <c r="L577" s="163">
        <v>21</v>
      </c>
      <c r="M577" s="163">
        <f t="shared" ref="M577" si="61">G577*(1+L577/100)</f>
        <v>0</v>
      </c>
      <c r="N577" s="142"/>
      <c r="O577" s="142"/>
      <c r="P577" s="143">
        <v>0</v>
      </c>
      <c r="Q577" s="142">
        <f>ROUND(E577*P577,2)</f>
        <v>0</v>
      </c>
      <c r="R577" s="136"/>
      <c r="S577" s="136"/>
      <c r="T577" s="136"/>
      <c r="U577" s="136"/>
      <c r="V577" s="136"/>
      <c r="W577" s="136"/>
      <c r="X577" s="136"/>
      <c r="Y577" s="136"/>
      <c r="Z577" s="136"/>
      <c r="AA577" s="136" t="s">
        <v>698</v>
      </c>
      <c r="AB577" s="136"/>
      <c r="AC577" s="136"/>
      <c r="AD577" s="136"/>
      <c r="AE577" s="136"/>
      <c r="AF577" s="136"/>
      <c r="AG577" s="136"/>
      <c r="AH577" s="136"/>
      <c r="AI577" s="136"/>
      <c r="AJ577" s="136"/>
      <c r="AK577" s="136"/>
      <c r="AL577" s="136"/>
      <c r="AM577" s="136"/>
      <c r="AN577" s="136"/>
      <c r="AO577" s="136"/>
      <c r="AP577" s="136"/>
      <c r="AQ577" s="136"/>
      <c r="AR577" s="136"/>
      <c r="AS577" s="136"/>
      <c r="AT577" s="136"/>
      <c r="AU577" s="136"/>
      <c r="AV577" s="136"/>
      <c r="AW577" s="136"/>
      <c r="AX577" s="136"/>
      <c r="AY577" s="136"/>
      <c r="AZ577" s="136"/>
      <c r="BA577" s="136"/>
      <c r="BB577" s="136"/>
      <c r="BC577" s="136"/>
      <c r="BD577" s="136"/>
    </row>
    <row r="578" spans="1:56" x14ac:dyDescent="0.2">
      <c r="A578" s="6"/>
      <c r="B578" s="7" t="s">
        <v>699</v>
      </c>
      <c r="C578" s="150" t="s">
        <v>699</v>
      </c>
      <c r="D578" s="9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Y578">
        <v>15</v>
      </c>
      <c r="Z578">
        <v>21</v>
      </c>
    </row>
    <row r="579" spans="1:56" x14ac:dyDescent="0.2">
      <c r="A579" s="173"/>
      <c r="B579" s="146" t="s">
        <v>30</v>
      </c>
      <c r="C579" s="151" t="s">
        <v>699</v>
      </c>
      <c r="D579" s="147"/>
      <c r="E579" s="148"/>
      <c r="F579" s="148"/>
      <c r="G579" s="149">
        <f>SUM(G14+G30+G35+G39+G61+G68+G139+G142+G152+G179+G205+G210+G259+G263+G269+G282+G355+G358+G370+G407+G427+G466+G495+G509+G520+G536+G541+G550+G577)</f>
        <v>0</v>
      </c>
      <c r="H579" s="6"/>
      <c r="I579" s="6"/>
      <c r="J579" s="6"/>
      <c r="K579" s="6"/>
      <c r="L579" s="6"/>
      <c r="M579" s="6"/>
      <c r="N579" s="6"/>
      <c r="O579" s="6"/>
      <c r="P579" s="6"/>
      <c r="Q579" s="6"/>
      <c r="Y579">
        <f>SUMIF(L15:L577,Y578,G15:G577)</f>
        <v>0</v>
      </c>
      <c r="Z579">
        <f>SUMIF(L15:L577,Z578,G15:G577)</f>
        <v>0</v>
      </c>
      <c r="AA579" t="s">
        <v>700</v>
      </c>
    </row>
    <row r="580" spans="1:56" x14ac:dyDescent="0.2">
      <c r="A580" s="6"/>
      <c r="B580" s="7" t="s">
        <v>699</v>
      </c>
      <c r="C580" s="150" t="s">
        <v>699</v>
      </c>
      <c r="D580" s="9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</row>
    <row r="581" spans="1:56" x14ac:dyDescent="0.2">
      <c r="A581" s="6"/>
      <c r="B581" s="7" t="s">
        <v>699</v>
      </c>
      <c r="C581" s="150" t="s">
        <v>699</v>
      </c>
      <c r="D581" s="9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</row>
    <row r="582" spans="1:56" x14ac:dyDescent="0.2">
      <c r="A582" s="301"/>
      <c r="B582" s="301"/>
      <c r="C582" s="302"/>
      <c r="D582" s="9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</row>
    <row r="583" spans="1:56" ht="24.75" customHeight="1" x14ac:dyDescent="0.2">
      <c r="A583" s="293"/>
      <c r="B583" s="293"/>
      <c r="C583" s="293"/>
      <c r="D583" s="293"/>
      <c r="E583" s="293"/>
      <c r="F583" s="293"/>
      <c r="G583" s="293"/>
      <c r="H583" s="6"/>
      <c r="I583" s="6"/>
      <c r="J583" s="6"/>
      <c r="K583" s="6"/>
      <c r="L583" s="6"/>
      <c r="M583" s="6"/>
      <c r="N583" s="6"/>
      <c r="O583" s="6"/>
      <c r="P583" s="6"/>
      <c r="Q583" s="6"/>
    </row>
    <row r="584" spans="1:56" x14ac:dyDescent="0.2">
      <c r="C584" s="152"/>
      <c r="D584" s="131"/>
      <c r="AA584" t="s">
        <v>701</v>
      </c>
    </row>
    <row r="585" spans="1:56" x14ac:dyDescent="0.2">
      <c r="D585" s="131"/>
    </row>
    <row r="586" spans="1:56" x14ac:dyDescent="0.2">
      <c r="D586" s="131"/>
    </row>
    <row r="587" spans="1:56" x14ac:dyDescent="0.2">
      <c r="D587" s="131"/>
    </row>
    <row r="588" spans="1:56" x14ac:dyDescent="0.2">
      <c r="D588" s="131"/>
    </row>
    <row r="589" spans="1:56" x14ac:dyDescent="0.2">
      <c r="D589" s="131"/>
    </row>
    <row r="590" spans="1:56" x14ac:dyDescent="0.2">
      <c r="D590" s="131"/>
    </row>
    <row r="591" spans="1:56" x14ac:dyDescent="0.2">
      <c r="D591" s="131"/>
    </row>
    <row r="592" spans="1:56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  <row r="4936" spans="4:4" x14ac:dyDescent="0.2">
      <c r="D4936" s="131"/>
    </row>
    <row r="4937" spans="4:4" x14ac:dyDescent="0.2">
      <c r="D4937" s="131"/>
    </row>
    <row r="4938" spans="4:4" x14ac:dyDescent="0.2">
      <c r="D4938" s="131"/>
    </row>
    <row r="4939" spans="4:4" x14ac:dyDescent="0.2">
      <c r="D4939" s="131"/>
    </row>
    <row r="4940" spans="4:4" x14ac:dyDescent="0.2">
      <c r="D4940" s="131"/>
    </row>
    <row r="4941" spans="4:4" x14ac:dyDescent="0.2">
      <c r="D4941" s="131"/>
    </row>
    <row r="4942" spans="4:4" x14ac:dyDescent="0.2">
      <c r="D4942" s="131"/>
    </row>
    <row r="4943" spans="4:4" x14ac:dyDescent="0.2">
      <c r="D4943" s="131"/>
    </row>
    <row r="4944" spans="4:4" x14ac:dyDescent="0.2">
      <c r="D4944" s="131"/>
    </row>
    <row r="4945" spans="4:4" x14ac:dyDescent="0.2">
      <c r="D4945" s="131"/>
    </row>
    <row r="4946" spans="4:4" x14ac:dyDescent="0.2">
      <c r="D4946" s="131"/>
    </row>
    <row r="4947" spans="4:4" x14ac:dyDescent="0.2">
      <c r="D4947" s="131"/>
    </row>
    <row r="4948" spans="4:4" x14ac:dyDescent="0.2">
      <c r="D4948" s="131"/>
    </row>
    <row r="4949" spans="4:4" x14ac:dyDescent="0.2">
      <c r="D4949" s="131"/>
    </row>
    <row r="4950" spans="4:4" x14ac:dyDescent="0.2">
      <c r="D4950" s="131"/>
    </row>
    <row r="4951" spans="4:4" x14ac:dyDescent="0.2">
      <c r="D4951" s="131"/>
    </row>
    <row r="4952" spans="4:4" x14ac:dyDescent="0.2">
      <c r="D4952" s="131"/>
    </row>
    <row r="4953" spans="4:4" x14ac:dyDescent="0.2">
      <c r="D4953" s="131"/>
    </row>
    <row r="4954" spans="4:4" x14ac:dyDescent="0.2">
      <c r="D4954" s="131"/>
    </row>
    <row r="4955" spans="4:4" x14ac:dyDescent="0.2">
      <c r="D4955" s="131"/>
    </row>
    <row r="4956" spans="4:4" x14ac:dyDescent="0.2">
      <c r="D4956" s="131"/>
    </row>
    <row r="4957" spans="4:4" x14ac:dyDescent="0.2">
      <c r="D4957" s="131"/>
    </row>
    <row r="4958" spans="4:4" x14ac:dyDescent="0.2">
      <c r="D4958" s="131"/>
    </row>
    <row r="4959" spans="4:4" x14ac:dyDescent="0.2">
      <c r="D4959" s="131"/>
    </row>
    <row r="4960" spans="4:4" x14ac:dyDescent="0.2">
      <c r="D4960" s="131"/>
    </row>
    <row r="4961" spans="4:4" x14ac:dyDescent="0.2">
      <c r="D4961" s="131"/>
    </row>
    <row r="4962" spans="4:4" x14ac:dyDescent="0.2">
      <c r="D4962" s="131"/>
    </row>
    <row r="4963" spans="4:4" x14ac:dyDescent="0.2">
      <c r="D4963" s="131"/>
    </row>
    <row r="4964" spans="4:4" x14ac:dyDescent="0.2">
      <c r="D4964" s="131"/>
    </row>
    <row r="4965" spans="4:4" x14ac:dyDescent="0.2">
      <c r="D4965" s="131"/>
    </row>
    <row r="4966" spans="4:4" x14ac:dyDescent="0.2">
      <c r="D4966" s="131"/>
    </row>
    <row r="4967" spans="4:4" x14ac:dyDescent="0.2">
      <c r="D4967" s="131"/>
    </row>
    <row r="4968" spans="4:4" x14ac:dyDescent="0.2">
      <c r="D4968" s="131"/>
    </row>
    <row r="4969" spans="4:4" x14ac:dyDescent="0.2">
      <c r="D4969" s="131"/>
    </row>
    <row r="4970" spans="4:4" x14ac:dyDescent="0.2">
      <c r="D4970" s="131"/>
    </row>
    <row r="4971" spans="4:4" x14ac:dyDescent="0.2">
      <c r="D4971" s="131"/>
    </row>
    <row r="4972" spans="4:4" x14ac:dyDescent="0.2">
      <c r="D4972" s="131"/>
    </row>
    <row r="4973" spans="4:4" x14ac:dyDescent="0.2">
      <c r="D4973" s="131"/>
    </row>
    <row r="4974" spans="4:4" x14ac:dyDescent="0.2">
      <c r="D4974" s="131"/>
    </row>
    <row r="4975" spans="4:4" x14ac:dyDescent="0.2">
      <c r="D4975" s="131"/>
    </row>
    <row r="4976" spans="4:4" x14ac:dyDescent="0.2">
      <c r="D4976" s="131"/>
    </row>
    <row r="4977" spans="4:4" x14ac:dyDescent="0.2">
      <c r="D4977" s="131"/>
    </row>
    <row r="4978" spans="4:4" x14ac:dyDescent="0.2">
      <c r="D4978" s="131"/>
    </row>
    <row r="4979" spans="4:4" x14ac:dyDescent="0.2">
      <c r="D4979" s="131"/>
    </row>
    <row r="4980" spans="4:4" x14ac:dyDescent="0.2">
      <c r="D4980" s="131"/>
    </row>
    <row r="4981" spans="4:4" x14ac:dyDescent="0.2">
      <c r="D4981" s="131"/>
    </row>
    <row r="4982" spans="4:4" x14ac:dyDescent="0.2">
      <c r="D4982" s="131"/>
    </row>
    <row r="4983" spans="4:4" x14ac:dyDescent="0.2">
      <c r="D4983" s="131"/>
    </row>
    <row r="4984" spans="4:4" x14ac:dyDescent="0.2">
      <c r="D4984" s="131"/>
    </row>
    <row r="4985" spans="4:4" x14ac:dyDescent="0.2">
      <c r="D4985" s="131"/>
    </row>
    <row r="4986" spans="4:4" x14ac:dyDescent="0.2">
      <c r="D4986" s="131"/>
    </row>
    <row r="4987" spans="4:4" x14ac:dyDescent="0.2">
      <c r="D4987" s="131"/>
    </row>
    <row r="4988" spans="4:4" x14ac:dyDescent="0.2">
      <c r="D4988" s="131"/>
    </row>
    <row r="4989" spans="4:4" x14ac:dyDescent="0.2">
      <c r="D4989" s="131"/>
    </row>
    <row r="4990" spans="4:4" x14ac:dyDescent="0.2">
      <c r="D4990" s="131"/>
    </row>
    <row r="4991" spans="4:4" x14ac:dyDescent="0.2">
      <c r="D4991" s="131"/>
    </row>
    <row r="4992" spans="4:4" x14ac:dyDescent="0.2">
      <c r="D4992" s="131"/>
    </row>
    <row r="4993" spans="4:4" x14ac:dyDescent="0.2">
      <c r="D4993" s="131"/>
    </row>
    <row r="4994" spans="4:4" x14ac:dyDescent="0.2">
      <c r="D4994" s="131"/>
    </row>
    <row r="4995" spans="4:4" x14ac:dyDescent="0.2">
      <c r="D4995" s="131"/>
    </row>
    <row r="4996" spans="4:4" x14ac:dyDescent="0.2">
      <c r="D4996" s="131"/>
    </row>
    <row r="4997" spans="4:4" x14ac:dyDescent="0.2">
      <c r="D4997" s="131"/>
    </row>
    <row r="4998" spans="4:4" x14ac:dyDescent="0.2">
      <c r="D4998" s="131"/>
    </row>
    <row r="4999" spans="4:4" x14ac:dyDescent="0.2">
      <c r="D4999" s="131"/>
    </row>
    <row r="5000" spans="4:4" x14ac:dyDescent="0.2">
      <c r="D5000" s="131"/>
    </row>
    <row r="5001" spans="4:4" x14ac:dyDescent="0.2">
      <c r="D5001" s="131"/>
    </row>
    <row r="5002" spans="4:4" x14ac:dyDescent="0.2">
      <c r="D5002" s="131"/>
    </row>
    <row r="5003" spans="4:4" x14ac:dyDescent="0.2">
      <c r="D5003" s="131"/>
    </row>
    <row r="5004" spans="4:4" x14ac:dyDescent="0.2">
      <c r="D5004" s="131"/>
    </row>
    <row r="5005" spans="4:4" x14ac:dyDescent="0.2">
      <c r="D5005" s="131"/>
    </row>
    <row r="5006" spans="4:4" x14ac:dyDescent="0.2">
      <c r="D5006" s="131"/>
    </row>
    <row r="5007" spans="4:4" x14ac:dyDescent="0.2">
      <c r="D5007" s="131"/>
    </row>
    <row r="5008" spans="4:4" x14ac:dyDescent="0.2">
      <c r="D5008" s="131"/>
    </row>
    <row r="5009" spans="4:4" x14ac:dyDescent="0.2">
      <c r="D5009" s="131"/>
    </row>
    <row r="5010" spans="4:4" x14ac:dyDescent="0.2">
      <c r="D5010" s="131"/>
    </row>
    <row r="5011" spans="4:4" x14ac:dyDescent="0.2">
      <c r="D5011" s="131"/>
    </row>
    <row r="5012" spans="4:4" x14ac:dyDescent="0.2">
      <c r="D5012" s="131"/>
    </row>
    <row r="5013" spans="4:4" x14ac:dyDescent="0.2">
      <c r="D5013" s="131"/>
    </row>
    <row r="5014" spans="4:4" x14ac:dyDescent="0.2">
      <c r="D5014" s="131"/>
    </row>
    <row r="5015" spans="4:4" x14ac:dyDescent="0.2">
      <c r="D5015" s="131"/>
    </row>
    <row r="5016" spans="4:4" x14ac:dyDescent="0.2">
      <c r="D5016" s="131"/>
    </row>
    <row r="5017" spans="4:4" x14ac:dyDescent="0.2">
      <c r="D5017" s="131"/>
    </row>
    <row r="5018" spans="4:4" x14ac:dyDescent="0.2">
      <c r="D5018" s="131"/>
    </row>
    <row r="5019" spans="4:4" x14ac:dyDescent="0.2">
      <c r="D5019" s="131"/>
    </row>
    <row r="5020" spans="4:4" x14ac:dyDescent="0.2">
      <c r="D5020" s="131"/>
    </row>
    <row r="5021" spans="4:4" x14ac:dyDescent="0.2">
      <c r="D5021" s="131"/>
    </row>
    <row r="5022" spans="4:4" x14ac:dyDescent="0.2">
      <c r="D5022" s="131"/>
    </row>
    <row r="5023" spans="4:4" x14ac:dyDescent="0.2">
      <c r="D5023" s="131"/>
    </row>
    <row r="5024" spans="4:4" x14ac:dyDescent="0.2">
      <c r="D5024" s="131"/>
    </row>
    <row r="5025" spans="4:4" x14ac:dyDescent="0.2">
      <c r="D5025" s="131"/>
    </row>
    <row r="5026" spans="4:4" x14ac:dyDescent="0.2">
      <c r="D5026" s="131"/>
    </row>
    <row r="5027" spans="4:4" x14ac:dyDescent="0.2">
      <c r="D5027" s="131"/>
    </row>
    <row r="5028" spans="4:4" x14ac:dyDescent="0.2">
      <c r="D5028" s="131"/>
    </row>
    <row r="5029" spans="4:4" x14ac:dyDescent="0.2">
      <c r="D5029" s="131"/>
    </row>
    <row r="5030" spans="4:4" x14ac:dyDescent="0.2">
      <c r="D5030" s="131"/>
    </row>
    <row r="5031" spans="4:4" x14ac:dyDescent="0.2">
      <c r="D5031" s="131"/>
    </row>
    <row r="5032" spans="4:4" x14ac:dyDescent="0.2">
      <c r="D5032" s="131"/>
    </row>
    <row r="5033" spans="4:4" x14ac:dyDescent="0.2">
      <c r="D5033" s="131"/>
    </row>
    <row r="5034" spans="4:4" x14ac:dyDescent="0.2">
      <c r="D5034" s="131"/>
    </row>
    <row r="5035" spans="4:4" x14ac:dyDescent="0.2">
      <c r="D5035" s="131"/>
    </row>
    <row r="5036" spans="4:4" x14ac:dyDescent="0.2">
      <c r="D5036" s="131"/>
    </row>
    <row r="5037" spans="4:4" x14ac:dyDescent="0.2">
      <c r="D5037" s="131"/>
    </row>
    <row r="5038" spans="4:4" x14ac:dyDescent="0.2">
      <c r="D5038" s="131"/>
    </row>
    <row r="5039" spans="4:4" x14ac:dyDescent="0.2">
      <c r="D5039" s="131"/>
    </row>
    <row r="5040" spans="4:4" x14ac:dyDescent="0.2">
      <c r="D5040" s="131"/>
    </row>
    <row r="5041" spans="4:4" x14ac:dyDescent="0.2">
      <c r="D5041" s="131"/>
    </row>
    <row r="5042" spans="4:4" x14ac:dyDescent="0.2">
      <c r="D5042" s="131"/>
    </row>
    <row r="5043" spans="4:4" x14ac:dyDescent="0.2">
      <c r="D5043" s="131"/>
    </row>
    <row r="5044" spans="4:4" x14ac:dyDescent="0.2">
      <c r="D5044" s="131"/>
    </row>
    <row r="5045" spans="4:4" x14ac:dyDescent="0.2">
      <c r="D5045" s="131"/>
    </row>
    <row r="5046" spans="4:4" x14ac:dyDescent="0.2">
      <c r="D5046" s="131"/>
    </row>
    <row r="5047" spans="4:4" x14ac:dyDescent="0.2">
      <c r="D5047" s="131"/>
    </row>
    <row r="5048" spans="4:4" x14ac:dyDescent="0.2">
      <c r="D5048" s="131"/>
    </row>
  </sheetData>
  <mergeCells count="6">
    <mergeCell ref="A583:G583"/>
    <mergeCell ref="A1:G1"/>
    <mergeCell ref="C2:G2"/>
    <mergeCell ref="C3:G3"/>
    <mergeCell ref="C4:G4"/>
    <mergeCell ref="A582:C58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Stavba</vt:lpstr>
      <vt:lpstr>VzorPolozky</vt:lpstr>
      <vt:lpstr>SO 01  výkaz výměr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01  výkaz výměr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Reniers</dc:creator>
  <cp:lastModifiedBy>Nováková Michaela</cp:lastModifiedBy>
  <cp:lastPrinted>2015-05-18T14:42:12Z</cp:lastPrinted>
  <dcterms:created xsi:type="dcterms:W3CDTF">2009-04-08T07:15:50Z</dcterms:created>
  <dcterms:modified xsi:type="dcterms:W3CDTF">2015-05-25T07:59:52Z</dcterms:modified>
</cp:coreProperties>
</file>